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60" tabRatio="954" firstSheet="11" activeTab="11"/>
  </bookViews>
  <sheets>
    <sheet name="גרפ" sheetId="1" state="hidden" r:id="rId1"/>
    <sheet name="רבעון 3 2016" sheetId="2" state="hidden" r:id="rId2"/>
    <sheet name="רבעון 2 2016" sheetId="3" state="hidden" r:id="rId3"/>
    <sheet name="רבעון 1 2016" sheetId="4" state="hidden" r:id="rId4"/>
    <sheet name="רבעון 4 שנת 2015" sheetId="5" state="hidden" r:id="rId5"/>
    <sheet name="רבעון 3 שנת 2015 בדיקה" sheetId="6" state="hidden" r:id="rId6"/>
    <sheet name="רבעון 3 שנת 2015 " sheetId="7" state="hidden" r:id="rId7"/>
    <sheet name="רבעון 2 שנת 2015 סיכום" sheetId="8" state="hidden" r:id="rId8"/>
    <sheet name="שיעור השתנות רבעון 4" sheetId="9" state="hidden" r:id="rId9"/>
    <sheet name="שיעור השתנות רבעון 3" sheetId="10" state="hidden" r:id="rId10"/>
    <sheet name="גרפים 2014" sheetId="11" state="hidden" r:id="rId11"/>
    <sheet name="סקירת שכ&quot;ד" sheetId="12" r:id="rId12"/>
    <sheet name="מכתב 3-16" sheetId="13" state="hidden" r:id="rId13"/>
    <sheet name="מכתב 2-16" sheetId="14" state="hidden" r:id="rId14"/>
    <sheet name="למכתב 3-15" sheetId="15" state="hidden" r:id="rId15"/>
  </sheets>
  <definedNames>
    <definedName name="_xlnm.Print_Area" localSheetId="11">'סקירת שכ"ד'!$A$2:$H$83</definedName>
    <definedName name="_xlnm.Print_Titles" localSheetId="11">'סקירת שכ"ד'!$2:$2</definedName>
  </definedNames>
  <calcPr fullCalcOnLoad="1"/>
</workbook>
</file>

<file path=xl/sharedStrings.xml><?xml version="1.0" encoding="utf-8"?>
<sst xmlns="http://schemas.openxmlformats.org/spreadsheetml/2006/main" count="679" uniqueCount="169">
  <si>
    <t>חולון</t>
  </si>
  <si>
    <t>ירושלים</t>
  </si>
  <si>
    <t>אשדוד</t>
  </si>
  <si>
    <t>פתח תקוה</t>
  </si>
  <si>
    <t>הרצליה</t>
  </si>
  <si>
    <t>השינוי באחוזים מהרבעון הקודם</t>
  </si>
  <si>
    <t>נתניה</t>
  </si>
  <si>
    <t>רחובות</t>
  </si>
  <si>
    <t>תל אביב</t>
  </si>
  <si>
    <t>הישוב</t>
  </si>
  <si>
    <t>אשקלון</t>
  </si>
  <si>
    <t>מודיעין</t>
  </si>
  <si>
    <t>רמלה</t>
  </si>
  <si>
    <t>חיפה</t>
  </si>
  <si>
    <t>ראשל"צ</t>
  </si>
  <si>
    <t>השינוי באחוזים מהרבעון המקביל אשתקד</t>
  </si>
  <si>
    <t>ממוצע</t>
  </si>
  <si>
    <t>אילת</t>
  </si>
  <si>
    <t>מס' עסקאות</t>
  </si>
  <si>
    <t>באר שבע</t>
  </si>
  <si>
    <t>א</t>
  </si>
  <si>
    <t>ב</t>
  </si>
  <si>
    <t>ג</t>
  </si>
  <si>
    <t>כפר סבא</t>
  </si>
  <si>
    <t>טבלה להודעה לעתונות</t>
  </si>
  <si>
    <t>הערות לרבעון זה</t>
  </si>
  <si>
    <t>₪</t>
  </si>
  <si>
    <t>ד</t>
  </si>
  <si>
    <t>ה</t>
  </si>
  <si>
    <t>ממוצע משוקלל</t>
  </si>
  <si>
    <t>סה"כ/ממוצע</t>
  </si>
  <si>
    <t>ירד</t>
  </si>
  <si>
    <t>נשאר</t>
  </si>
  <si>
    <t>עלה</t>
  </si>
  <si>
    <t>סיכום</t>
  </si>
  <si>
    <t>מחיר ממוצע דירת 4 חדרים Q1/2012 מעוגל</t>
  </si>
  <si>
    <t>מספר עסקאות  Q1/2013</t>
  </si>
  <si>
    <t>מספר עסקאות  Q2/2013</t>
  </si>
  <si>
    <t>מחיר ממוצע דירת 4 חדרים Q1/2014 מעוגל</t>
  </si>
  <si>
    <t>מספר עסקאות  Q1/2014</t>
  </si>
  <si>
    <t>מחיר ממוצע דירת 4 חדרים Q2/2014 מעוגל</t>
  </si>
  <si>
    <t>מחיר ממוצע דירת 4 חדרים Q2/2013 מעוגל</t>
  </si>
  <si>
    <t>מספר עסקאות  Q2/2014</t>
  </si>
  <si>
    <t>שינוי</t>
  </si>
  <si>
    <t>סה"כ רבעון 1 2014</t>
  </si>
  <si>
    <t>סה"כ רבעון 2 2014</t>
  </si>
  <si>
    <t>מחיר ממוצע דירת 4 חדרים Q3/2014 מעוגל</t>
  </si>
  <si>
    <t>מחיר ממוצע דירת 4 חדרים Q3/2013 מעוגל</t>
  </si>
  <si>
    <t>מספר עסקאות  Q3/2014</t>
  </si>
  <si>
    <t>סטיית תקן באחוזים Q3/2014</t>
  </si>
  <si>
    <t>סה"כ רבעון 3 2014</t>
  </si>
  <si>
    <t>מס' עסקאות רבעון 2 +3  2014</t>
  </si>
  <si>
    <t>מס' עסקאות רבעון 2 +1  2014</t>
  </si>
  <si>
    <t>בקרה - השינוי באחוזים רבעון 2/14 לרבעון 1/14</t>
  </si>
  <si>
    <t>מחיר ממוצע דירת 4 חדרים Q4/2014 מעוגל</t>
  </si>
  <si>
    <t>מחיר ממוצע דירת 4 חדרים Q4/2013 מעוגל</t>
  </si>
  <si>
    <t>בקרה - השינוי באחוזים רבעון 3/14 לרבעון 2/14</t>
  </si>
  <si>
    <t>סטיית תקן באחוזים Q4/2014</t>
  </si>
  <si>
    <t>מספר עסקאות  Q4/2014</t>
  </si>
  <si>
    <t>סה"כ חציון 1  2014</t>
  </si>
  <si>
    <t>סה"כ חציון 2 2014</t>
  </si>
  <si>
    <t>סה"כ רבעון 4 שנת 2015</t>
  </si>
  <si>
    <t>סה"כ רבעון 3 שנת 2014</t>
  </si>
  <si>
    <t>בדיקה- חציון 2 2014 מול חציון 2 2013 - מדלן</t>
  </si>
  <si>
    <t>הרבעון</t>
  </si>
  <si>
    <t>השינוי לפי סקר האגף</t>
  </si>
  <si>
    <t>1/11</t>
  </si>
  <si>
    <t>2/11</t>
  </si>
  <si>
    <t>3/11</t>
  </si>
  <si>
    <t>4/11</t>
  </si>
  <si>
    <t>1/12</t>
  </si>
  <si>
    <t>2/12</t>
  </si>
  <si>
    <t>3/12</t>
  </si>
  <si>
    <t>4/12</t>
  </si>
  <si>
    <t>2011</t>
  </si>
  <si>
    <t>2012</t>
  </si>
  <si>
    <t>2013</t>
  </si>
  <si>
    <t>2014</t>
  </si>
  <si>
    <t>1/13</t>
  </si>
  <si>
    <t>2/13</t>
  </si>
  <si>
    <t>3/13</t>
  </si>
  <si>
    <t>4/13</t>
  </si>
  <si>
    <t>1/10</t>
  </si>
  <si>
    <t>2/10</t>
  </si>
  <si>
    <t>3/10</t>
  </si>
  <si>
    <t>4/10</t>
  </si>
  <si>
    <t>1/14</t>
  </si>
  <si>
    <t>2/14</t>
  </si>
  <si>
    <t>3/14</t>
  </si>
  <si>
    <t>4/14</t>
  </si>
  <si>
    <t>מחיר ממוצע דירת 4 חדרים Q1/2015 מעוגל</t>
  </si>
  <si>
    <t>מספר עסקאות  Q1/2015</t>
  </si>
  <si>
    <t>מחיר ממוצע דירת 4 חדרים Q2/2015 מעוגל</t>
  </si>
  <si>
    <t>בקרה - השינוי באחוזים רבעון 1/15 לרבעון 4/14</t>
  </si>
  <si>
    <t>מספר עסקאות  Q2/2015</t>
  </si>
  <si>
    <t>סה"כ רבעון 1 שנת 2015+ רבעון 2 2015</t>
  </si>
  <si>
    <t>סה"כ רבעון 1 שנת 2014 + רבעון 2 2014</t>
  </si>
  <si>
    <t>סטיית תקן באחוזים Q2/2015</t>
  </si>
  <si>
    <t>יד 2</t>
  </si>
  <si>
    <t>אין</t>
  </si>
  <si>
    <t>בדיקה- מדד יד 2  Q2/2015</t>
  </si>
  <si>
    <t>בקרה - השינוי באחוזים רבעון 1/15 לרבעון 2/15</t>
  </si>
  <si>
    <t>מחיר ממוצע דירת 4 חדרים Q3/2015 מעוגל</t>
  </si>
  <si>
    <t>סטיית תקן באחוזים Q3/2015</t>
  </si>
  <si>
    <t>מספר עסקאות  Q3/2015</t>
  </si>
  <si>
    <t>סה"כ רבעון 2 שנת 2015 + רבעון 3 2015</t>
  </si>
  <si>
    <t xml:space="preserve">מחיר ממוצע מעוגל לדירת 4 חדרים Q3/2015 </t>
  </si>
  <si>
    <t>השינוי באחוזים מהרבעון הקודם (Q2/2015)</t>
  </si>
  <si>
    <t>השינוי באחוזים מהרבעון המקביל אשתקד   (Q3/2014)</t>
  </si>
  <si>
    <t xml:space="preserve">השינוי באחוזים מהרבעון הקודם משרד הבינוי כללי </t>
  </si>
  <si>
    <t>השינוי באחוזים מהרבעון הקודם משרד הבינוי 4 חדרים (לעיתים חדש לעיתים ישן)</t>
  </si>
  <si>
    <t>השינוי באחוזים מרבעון קודם למ"ס דירות 3.5-4 חדרים</t>
  </si>
  <si>
    <t>טבלה עדכנית לשינויים</t>
  </si>
  <si>
    <t>מחיר ממוצע דירת 4 חדרים Q4/2015 מעוגל</t>
  </si>
  <si>
    <t>מחיר ממוצע דירת 4 חדרים 4/2014 מעוגל</t>
  </si>
  <si>
    <t>סטיית תקן באחוזים Q4/2015</t>
  </si>
  <si>
    <t>סה"כ חציון1  שנת 2015</t>
  </si>
  <si>
    <t>סה"כ חציון2  שנת 2015</t>
  </si>
  <si>
    <t>בקרה - השינוי באחוזים רבעון 3/15 לרבעון 2/15</t>
  </si>
  <si>
    <t>משרד השיכון שינוי שנתי</t>
  </si>
  <si>
    <t>מספר עסקאות  Q4/2015</t>
  </si>
  <si>
    <t>למס רבעוני</t>
  </si>
  <si>
    <t>מחיר ממוצע דירת 4 חדרים Q1/2016 מעוגל</t>
  </si>
  <si>
    <t>בקרה - השינוי באחוזים רבעון 4/15 לרבעון 3/15</t>
  </si>
  <si>
    <t>מחיר ממוצע דירת 4 חדרים 1/2015 מעוגל</t>
  </si>
  <si>
    <t>סטיית תקן באחוזים Q1/2016</t>
  </si>
  <si>
    <t>מספר עסקאות  Q1/2016</t>
  </si>
  <si>
    <t>סה"כ 4/15 + 1/16</t>
  </si>
  <si>
    <t>מחיר ממוצע דירת 4 חדרים Q2/2016 מעוגל</t>
  </si>
  <si>
    <t>בקרה - השינוי באחוזים רבעון 1/16 לרבעון 4/15</t>
  </si>
  <si>
    <t>מספר עסקאות  Q2/2016</t>
  </si>
  <si>
    <t>סטיית תקן באחוזים Q2/2016</t>
  </si>
  <si>
    <t>סה"כ חציון 1 שנת 2016</t>
  </si>
  <si>
    <t xml:space="preserve">מחיר ממוצע מעוגל לדירת 4 חדרים Q2/2016 </t>
  </si>
  <si>
    <t>השינוי באחוזים מהרבעון הקודם (Q1/2016)</t>
  </si>
  <si>
    <t>השינוי באחוזים מהרבעון המקביל אשתקד   (Q2/2015)</t>
  </si>
  <si>
    <t>מחיר ממוצע דירת 4 חדרים Q3/2016 מעוגל</t>
  </si>
  <si>
    <t>בקרה - השינוי באחוזים רבעון 2/16 לרבעון 1/16</t>
  </si>
  <si>
    <t>סטיית תקן באחוזים Q3/2016</t>
  </si>
  <si>
    <t>מספר עסקאות  Q3/2016</t>
  </si>
  <si>
    <t xml:space="preserve">מחיר ממוצע מעוגל לדירת 4 חדרים Q3/2016 </t>
  </si>
  <si>
    <t>השינוי באחוזים מהרבעון הקודם (Q2/2016)</t>
  </si>
  <si>
    <t>השינוי באחוזים מהרבעון המקביל אשתקד   (Q3/2015)</t>
  </si>
  <si>
    <t>מס' עסקאות ל- 2 הרבעונים 2+3</t>
  </si>
  <si>
    <t>מס' עסקאות ל- 2 הרבעונים 2+1</t>
  </si>
  <si>
    <t>סטיית תקן באחוזים Q4/2016</t>
  </si>
  <si>
    <t>עיר</t>
  </si>
  <si>
    <t>מס' חד'</t>
  </si>
  <si>
    <t>תשואה שנתית ממוצעת ב- %</t>
  </si>
  <si>
    <t>מתודת הסקירה</t>
  </si>
  <si>
    <t>מחירי הדירות מהסקירה הרבעונית האחרונה אותה אני מפרסם דרך קבע מידי רבעון.</t>
  </si>
  <si>
    <t>בהמשך בוצעה הפחתה למחירי ביקוש כמקובל.</t>
  </si>
  <si>
    <t>שינוי חצי שנתי ממוצע לעיר</t>
  </si>
  <si>
    <t>שינוי חצי שנתי      ב- %</t>
  </si>
  <si>
    <t>נסקרו מעל ל- 2,500 מודעות ביקוש של דירות המוצעות להשכרה כיום.</t>
  </si>
  <si>
    <t>ההצעות עברו הליך סינון שמאי מקצועי שכלל ניכוי דירות בשטח חריג, נכסים מיוחדים כגון דירות גן/גג ועסקאות חריגות.</t>
  </si>
  <si>
    <t xml:space="preserve">הנתונים שהתקבלו נבדקו ותואמו מול מאגרי מידע נוספים (גלויים ובתשלום) וכן, מול טבלאות הלמ"ס. </t>
  </si>
  <si>
    <t>ממצאים</t>
  </si>
  <si>
    <t>ככלל נרשמה מגמה של עליות מחירים בשוק השכירות עם שינויים בין ערים שונות ובתוך הערים עצמן לטיפוסי הדירות השונים</t>
  </si>
  <si>
    <t>שכ"ד חודשי ממוצע בש"ח 2021 (1)*</t>
  </si>
  <si>
    <t>שכ"ד חודשי ממוצע בש"ח 2021 (2)</t>
  </si>
  <si>
    <t xml:space="preserve">מחיר ממוצע מעוגל  בש"ח לדירת 4 חדרים Q3/2021 </t>
  </si>
  <si>
    <t>* מאי 2021</t>
  </si>
  <si>
    <t>בולטות בעליות הערים תל אביב, אילת והרצליה עם עליות מחירים ברוב טיפוסי הדירות.</t>
  </si>
  <si>
    <t>הערים עם ממוצע שלילי מינורי הן רשל"צ ורחובות.</t>
  </si>
  <si>
    <t xml:space="preserve">בעיר תל אביב עליה דומה לעליה במחירי הדיור, כשהדירות הקטנות הן הקטר שמוביל את העליות. </t>
  </si>
  <si>
    <t>שיאניות התשואה למשקיעים הן אילת ומודיעין.</t>
  </si>
  <si>
    <t>התשואה הנמוכה ביותר בתל אביב עם 2.3% בשנה.</t>
  </si>
  <si>
    <t>קרדיט: שמאי המקרקעין אוהד דנוס</t>
  </si>
</sst>
</file>

<file path=xl/styles.xml><?xml version="1.0" encoding="utf-8"?>
<styleSheet xmlns="http://schemas.openxmlformats.org/spreadsheetml/2006/main">
  <numFmts count="5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  <numFmt numFmtId="174" formatCode="[$$-C09]#,##0"/>
    <numFmt numFmtId="175" formatCode="&quot;₪&quot;\ #,##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&quot;₪&quot;\ #,##0.00"/>
    <numFmt numFmtId="184" formatCode="0.0"/>
    <numFmt numFmtId="185" formatCode="[$$-C09]#,##0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0000000%"/>
    <numFmt numFmtId="191" formatCode="0.000000000000000%"/>
    <numFmt numFmtId="192" formatCode="0.0000000000000000%"/>
    <numFmt numFmtId="193" formatCode="0.00000000000000000%"/>
    <numFmt numFmtId="194" formatCode="0.0000000000000%"/>
    <numFmt numFmtId="195" formatCode="0.000000000000%"/>
    <numFmt numFmtId="196" formatCode="0.00000000000%"/>
    <numFmt numFmtId="197" formatCode="0.0000000000%"/>
    <numFmt numFmtId="198" formatCode="0.000000000%"/>
    <numFmt numFmtId="199" formatCode="0.00000000%"/>
    <numFmt numFmtId="200" formatCode="0.0000000%"/>
    <numFmt numFmtId="201" formatCode="0.000000%"/>
    <numFmt numFmtId="202" formatCode="0.00000%"/>
    <numFmt numFmtId="203" formatCode="0.0000%"/>
    <numFmt numFmtId="204" formatCode="0.000%"/>
    <numFmt numFmtId="205" formatCode="_ * #,##0.000_ ;_ * \-#,##0.000_ ;_ * &quot;-&quot;??_ ;_ @_ "/>
    <numFmt numFmtId="206" formatCode="0.000000000000000000%"/>
    <numFmt numFmtId="207" formatCode="_ * #,##0.0000_ ;_ * \-#,##0.0000_ ;_ * &quot;-&quot;??_ ;_ @_ "/>
    <numFmt numFmtId="208" formatCode="#,##0.0"/>
    <numFmt numFmtId="209" formatCode="#,##0.000"/>
    <numFmt numFmtId="210" formatCode="&quot;₪&quot;\ #,##0.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b/>
      <sz val="9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5.9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75" fontId="3" fillId="0" borderId="10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9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9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82" fontId="4" fillId="33" borderId="0" xfId="65" applyNumberFormat="1" applyFont="1" applyFill="1" applyAlignment="1">
      <alignment/>
    </xf>
    <xf numFmtId="0" fontId="50" fillId="12" borderId="0" xfId="0" applyFont="1" applyFill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wrapText="1"/>
    </xf>
    <xf numFmtId="9" fontId="4" fillId="0" borderId="0" xfId="0" applyNumberFormat="1" applyFont="1" applyAlignment="1">
      <alignment/>
    </xf>
    <xf numFmtId="10" fontId="4" fillId="0" borderId="0" xfId="65" applyNumberFormat="1" applyFont="1" applyAlignment="1">
      <alignment/>
    </xf>
    <xf numFmtId="10" fontId="0" fillId="0" borderId="0" xfId="65" applyNumberFormat="1" applyFont="1" applyAlignment="1">
      <alignment/>
    </xf>
    <xf numFmtId="0" fontId="0" fillId="0" borderId="10" xfId="0" applyFont="1" applyBorder="1" applyAlignment="1">
      <alignment/>
    </xf>
    <xf numFmtId="173" fontId="3" fillId="0" borderId="10" xfId="42" applyNumberFormat="1" applyFont="1" applyBorder="1" applyAlignment="1">
      <alignment/>
    </xf>
    <xf numFmtId="0" fontId="5" fillId="0" borderId="11" xfId="0" applyFont="1" applyFill="1" applyBorder="1" applyAlignment="1">
      <alignment horizontal="right" vertical="center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" fillId="0" borderId="13" xfId="0" applyFont="1" applyFill="1" applyBorder="1" applyAlignment="1">
      <alignment horizontal="right" vertical="center"/>
    </xf>
    <xf numFmtId="175" fontId="0" fillId="0" borderId="10" xfId="0" applyNumberFormat="1" applyFont="1" applyFill="1" applyBorder="1" applyAlignment="1">
      <alignment horizontal="center"/>
    </xf>
    <xf numFmtId="3" fontId="4" fillId="35" borderId="14" xfId="0" applyNumberFormat="1" applyFont="1" applyFill="1" applyBorder="1" applyAlignment="1">
      <alignment/>
    </xf>
    <xf numFmtId="175" fontId="4" fillId="35" borderId="15" xfId="0" applyNumberFormat="1" applyFont="1" applyFill="1" applyBorder="1" applyAlignment="1">
      <alignment horizontal="center" vertical="center"/>
    </xf>
    <xf numFmtId="3" fontId="4" fillId="35" borderId="16" xfId="0" applyNumberFormat="1" applyFont="1" applyFill="1" applyBorder="1" applyAlignment="1">
      <alignment/>
    </xf>
    <xf numFmtId="175" fontId="4" fillId="35" borderId="17" xfId="0" applyNumberFormat="1" applyFont="1" applyFill="1" applyBorder="1" applyAlignment="1">
      <alignment horizontal="center" vertical="center"/>
    </xf>
    <xf numFmtId="3" fontId="4" fillId="35" borderId="18" xfId="0" applyNumberFormat="1" applyFont="1" applyFill="1" applyBorder="1" applyAlignment="1">
      <alignment/>
    </xf>
    <xf numFmtId="175" fontId="4" fillId="35" borderId="19" xfId="0" applyNumberFormat="1" applyFont="1" applyFill="1" applyBorder="1" applyAlignment="1">
      <alignment horizontal="center" vertical="center"/>
    </xf>
    <xf numFmtId="175" fontId="0" fillId="0" borderId="10" xfId="0" applyNumberFormat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1" fontId="0" fillId="0" borderId="17" xfId="0" applyNumberFormat="1" applyFont="1" applyBorder="1" applyAlignment="1">
      <alignment/>
    </xf>
    <xf numFmtId="173" fontId="0" fillId="0" borderId="17" xfId="42" applyNumberFormat="1" applyFont="1" applyBorder="1" applyAlignment="1">
      <alignment/>
    </xf>
    <xf numFmtId="0" fontId="3" fillId="36" borderId="10" xfId="0" applyFont="1" applyFill="1" applyBorder="1" applyAlignment="1">
      <alignment/>
    </xf>
    <xf numFmtId="173" fontId="3" fillId="36" borderId="10" xfId="42" applyNumberFormat="1" applyFont="1" applyFill="1" applyBorder="1" applyAlignment="1">
      <alignment/>
    </xf>
    <xf numFmtId="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20" xfId="0" applyFont="1" applyFill="1" applyBorder="1" applyAlignment="1">
      <alignment vertical="center"/>
    </xf>
    <xf numFmtId="1" fontId="0" fillId="0" borderId="10" xfId="0" applyNumberFormat="1" applyFill="1" applyBorder="1" applyAlignment="1">
      <alignment/>
    </xf>
    <xf numFmtId="175" fontId="3" fillId="36" borderId="10" xfId="0" applyNumberFormat="1" applyFont="1" applyFill="1" applyBorder="1" applyAlignment="1">
      <alignment/>
    </xf>
    <xf numFmtId="9" fontId="3" fillId="36" borderId="10" xfId="0" applyNumberFormat="1" applyFont="1" applyFill="1" applyBorder="1" applyAlignment="1">
      <alignment/>
    </xf>
    <xf numFmtId="182" fontId="3" fillId="36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9" fontId="3" fillId="36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/>
    </xf>
    <xf numFmtId="173" fontId="0" fillId="36" borderId="10" xfId="0" applyNumberFormat="1" applyFill="1" applyBorder="1" applyAlignment="1">
      <alignment/>
    </xf>
    <xf numFmtId="0" fontId="0" fillId="36" borderId="10" xfId="0" applyFont="1" applyFill="1" applyBorder="1" applyAlignment="1">
      <alignment/>
    </xf>
    <xf numFmtId="173" fontId="3" fillId="36" borderId="10" xfId="0" applyNumberFormat="1" applyFont="1" applyFill="1" applyBorder="1" applyAlignment="1">
      <alignment/>
    </xf>
    <xf numFmtId="9" fontId="5" fillId="0" borderId="20" xfId="0" applyNumberFormat="1" applyFont="1" applyBorder="1" applyAlignment="1">
      <alignment horizontal="center"/>
    </xf>
    <xf numFmtId="0" fontId="54" fillId="32" borderId="10" xfId="0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/>
    </xf>
    <xf numFmtId="0" fontId="48" fillId="37" borderId="10" xfId="0" applyFont="1" applyFill="1" applyBorder="1" applyAlignment="1">
      <alignment vertical="top"/>
    </xf>
    <xf numFmtId="10" fontId="48" fillId="37" borderId="21" xfId="0" applyNumberFormat="1" applyFont="1" applyFill="1" applyBorder="1" applyAlignment="1">
      <alignment horizontal="right" vertical="top" wrapText="1"/>
    </xf>
    <xf numFmtId="49" fontId="0" fillId="0" borderId="10" xfId="0" applyNumberFormat="1" applyFill="1" applyBorder="1" applyAlignment="1">
      <alignment horizontal="right"/>
    </xf>
    <xf numFmtId="10" fontId="0" fillId="36" borderId="22" xfId="0" applyNumberFormat="1" applyFill="1" applyBorder="1" applyAlignment="1">
      <alignment/>
    </xf>
    <xf numFmtId="10" fontId="0" fillId="36" borderId="23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9" fontId="51" fillId="0" borderId="10" xfId="0" applyNumberFormat="1" applyFont="1" applyFill="1" applyBorder="1" applyAlignment="1">
      <alignment horizontal="center"/>
    </xf>
    <xf numFmtId="9" fontId="0" fillId="0" borderId="10" xfId="0" applyNumberForma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10" fontId="4" fillId="0" borderId="0" xfId="0" applyNumberFormat="1" applyFont="1" applyAlignment="1">
      <alignment/>
    </xf>
    <xf numFmtId="9" fontId="4" fillId="36" borderId="15" xfId="65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9" fontId="0" fillId="36" borderId="10" xfId="0" applyNumberFormat="1" applyFont="1" applyFill="1" applyBorder="1" applyAlignment="1">
      <alignment horizontal="center"/>
    </xf>
    <xf numFmtId="182" fontId="0" fillId="36" borderId="10" xfId="0" applyNumberFormat="1" applyFont="1" applyFill="1" applyBorder="1" applyAlignment="1">
      <alignment horizontal="center"/>
    </xf>
    <xf numFmtId="182" fontId="51" fillId="36" borderId="10" xfId="0" applyNumberFormat="1" applyFont="1" applyFill="1" applyBorder="1" applyAlignment="1">
      <alignment horizontal="center"/>
    </xf>
    <xf numFmtId="9" fontId="50" fillId="36" borderId="15" xfId="65" applyFont="1" applyFill="1" applyBorder="1" applyAlignment="1">
      <alignment horizontal="center" vertical="center"/>
    </xf>
    <xf numFmtId="9" fontId="5" fillId="36" borderId="15" xfId="65" applyFont="1" applyFill="1" applyBorder="1" applyAlignment="1">
      <alignment horizontal="center" vertical="center"/>
    </xf>
    <xf numFmtId="182" fontId="0" fillId="36" borderId="10" xfId="0" applyNumberFormat="1" applyFill="1" applyBorder="1" applyAlignment="1">
      <alignment horizontal="center" vertical="center"/>
    </xf>
    <xf numFmtId="9" fontId="4" fillId="0" borderId="15" xfId="65" applyFont="1" applyFill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center"/>
    </xf>
    <xf numFmtId="9" fontId="4" fillId="0" borderId="25" xfId="65" applyFont="1" applyFill="1" applyBorder="1" applyAlignment="1">
      <alignment horizontal="center" vertical="center"/>
    </xf>
    <xf numFmtId="9" fontId="0" fillId="0" borderId="11" xfId="0" applyNumberFormat="1" applyFont="1" applyFill="1" applyBorder="1" applyAlignment="1">
      <alignment horizontal="center"/>
    </xf>
    <xf numFmtId="182" fontId="3" fillId="0" borderId="26" xfId="0" applyNumberFormat="1" applyFont="1" applyFill="1" applyBorder="1" applyAlignment="1">
      <alignment horizontal="center" vertical="center"/>
    </xf>
    <xf numFmtId="9" fontId="3" fillId="0" borderId="27" xfId="0" applyNumberFormat="1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 horizontal="center" vertical="center"/>
    </xf>
    <xf numFmtId="9" fontId="4" fillId="0" borderId="15" xfId="65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182" fontId="3" fillId="0" borderId="10" xfId="0" applyNumberFormat="1" applyFont="1" applyFill="1" applyBorder="1" applyAlignment="1">
      <alignment horizontal="center" vertical="center"/>
    </xf>
    <xf numFmtId="9" fontId="0" fillId="36" borderId="10" xfId="0" applyNumberFormat="1" applyFill="1" applyBorder="1" applyAlignment="1">
      <alignment horizontal="center"/>
    </xf>
    <xf numFmtId="9" fontId="0" fillId="36" borderId="11" xfId="0" applyNumberFormat="1" applyFill="1" applyBorder="1" applyAlignment="1">
      <alignment horizontal="center"/>
    </xf>
    <xf numFmtId="182" fontId="3" fillId="36" borderId="10" xfId="0" applyNumberFormat="1" applyFont="1" applyFill="1" applyBorder="1" applyAlignment="1">
      <alignment horizontal="center" vertical="center"/>
    </xf>
    <xf numFmtId="9" fontId="0" fillId="38" borderId="10" xfId="0" applyNumberFormat="1" applyFont="1" applyFill="1" applyBorder="1" applyAlignment="1">
      <alignment horizontal="center"/>
    </xf>
    <xf numFmtId="182" fontId="0" fillId="38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9" fontId="4" fillId="36" borderId="15" xfId="65" applyNumberFormat="1" applyFont="1" applyFill="1" applyBorder="1" applyAlignment="1">
      <alignment horizontal="center" vertical="center"/>
    </xf>
    <xf numFmtId="9" fontId="5" fillId="32" borderId="1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/>
    </xf>
    <xf numFmtId="0" fontId="3" fillId="0" borderId="10" xfId="0" applyFont="1" applyFill="1" applyBorder="1" applyAlignment="1">
      <alignment vertical="center"/>
    </xf>
    <xf numFmtId="175" fontId="5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vertical="center"/>
    </xf>
    <xf numFmtId="9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vertical="center"/>
    </xf>
    <xf numFmtId="173" fontId="3" fillId="0" borderId="10" xfId="4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3" fontId="4" fillId="35" borderId="28" xfId="0" applyNumberFormat="1" applyFont="1" applyFill="1" applyBorder="1" applyAlignment="1">
      <alignment/>
    </xf>
    <xf numFmtId="3" fontId="4" fillId="35" borderId="29" xfId="0" applyNumberFormat="1" applyFont="1" applyFill="1" applyBorder="1" applyAlignment="1">
      <alignment/>
    </xf>
    <xf numFmtId="10" fontId="4" fillId="0" borderId="15" xfId="65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vertical="center"/>
    </xf>
    <xf numFmtId="0" fontId="5" fillId="39" borderId="11" xfId="0" applyFont="1" applyFill="1" applyBorder="1" applyAlignment="1">
      <alignment horizontal="center" vertical="top" wrapText="1"/>
    </xf>
    <xf numFmtId="182" fontId="3" fillId="0" borderId="3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readingOrder="2"/>
    </xf>
    <xf numFmtId="0" fontId="5" fillId="0" borderId="30" xfId="0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/>
    </xf>
    <xf numFmtId="0" fontId="5" fillId="39" borderId="28" xfId="0" applyFont="1" applyFill="1" applyBorder="1" applyAlignment="1">
      <alignment horizontal="center" vertical="top" wrapText="1"/>
    </xf>
    <xf numFmtId="0" fontId="5" fillId="35" borderId="28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35" borderId="31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173" fontId="3" fillId="0" borderId="30" xfId="42" applyNumberFormat="1" applyFont="1" applyFill="1" applyBorder="1" applyAlignment="1">
      <alignment horizontal="center" vertical="center"/>
    </xf>
    <xf numFmtId="173" fontId="5" fillId="39" borderId="28" xfId="42" applyNumberFormat="1" applyFont="1" applyFill="1" applyBorder="1" applyAlignment="1">
      <alignment horizontal="center" vertical="top" wrapText="1"/>
    </xf>
    <xf numFmtId="173" fontId="5" fillId="0" borderId="31" xfId="42" applyNumberFormat="1" applyFont="1" applyFill="1" applyBorder="1" applyAlignment="1">
      <alignment horizontal="right" vertical="center"/>
    </xf>
    <xf numFmtId="173" fontId="5" fillId="0" borderId="28" xfId="42" applyNumberFormat="1" applyFont="1" applyFill="1" applyBorder="1" applyAlignment="1">
      <alignment horizontal="right" vertical="center"/>
    </xf>
    <xf numFmtId="173" fontId="5" fillId="0" borderId="18" xfId="42" applyNumberFormat="1" applyFont="1" applyFill="1" applyBorder="1" applyAlignment="1">
      <alignment horizontal="right" vertical="center"/>
    </xf>
    <xf numFmtId="173" fontId="5" fillId="0" borderId="35" xfId="42" applyNumberFormat="1" applyFont="1" applyFill="1" applyBorder="1" applyAlignment="1">
      <alignment vertical="center"/>
    </xf>
    <xf numFmtId="173" fontId="0" fillId="0" borderId="0" xfId="42" applyNumberFormat="1" applyFont="1" applyAlignment="1">
      <alignment/>
    </xf>
    <xf numFmtId="173" fontId="0" fillId="0" borderId="0" xfId="42" applyNumberFormat="1" applyFont="1" applyAlignment="1">
      <alignment readingOrder="2"/>
    </xf>
    <xf numFmtId="173" fontId="0" fillId="0" borderId="0" xfId="42" applyNumberFormat="1" applyFont="1" applyAlignment="1">
      <alignment/>
    </xf>
    <xf numFmtId="182" fontId="5" fillId="35" borderId="36" xfId="65" applyNumberFormat="1" applyFont="1" applyFill="1" applyBorder="1" applyAlignment="1">
      <alignment horizontal="center" wrapText="1"/>
    </xf>
    <xf numFmtId="182" fontId="5" fillId="35" borderId="11" xfId="65" applyNumberFormat="1" applyFont="1" applyFill="1" applyBorder="1" applyAlignment="1">
      <alignment horizontal="center" wrapText="1"/>
    </xf>
    <xf numFmtId="182" fontId="0" fillId="0" borderId="11" xfId="65" applyNumberFormat="1" applyFont="1" applyFill="1" applyBorder="1" applyAlignment="1">
      <alignment horizontal="center"/>
    </xf>
    <xf numFmtId="182" fontId="0" fillId="0" borderId="13" xfId="65" applyNumberFormat="1" applyFont="1" applyFill="1" applyBorder="1" applyAlignment="1">
      <alignment horizontal="center"/>
    </xf>
    <xf numFmtId="10" fontId="5" fillId="0" borderId="28" xfId="65" applyNumberFormat="1" applyFont="1" applyFill="1" applyBorder="1" applyAlignment="1">
      <alignment horizontal="right" vertical="center"/>
    </xf>
    <xf numFmtId="10" fontId="5" fillId="0" borderId="18" xfId="65" applyNumberFormat="1" applyFont="1" applyFill="1" applyBorder="1" applyAlignment="1">
      <alignment horizontal="right" vertical="center"/>
    </xf>
    <xf numFmtId="10" fontId="5" fillId="0" borderId="31" xfId="65" applyNumberFormat="1" applyFont="1" applyFill="1" applyBorder="1" applyAlignment="1">
      <alignment horizontal="right" vertical="center"/>
    </xf>
    <xf numFmtId="0" fontId="0" fillId="0" borderId="0" xfId="0" applyAlignment="1">
      <alignment horizontal="right" wrapText="1" readingOrder="2"/>
    </xf>
    <xf numFmtId="0" fontId="6" fillId="0" borderId="0" xfId="0" applyFont="1" applyAlignment="1">
      <alignment/>
    </xf>
    <xf numFmtId="10" fontId="5" fillId="0" borderId="35" xfId="65" applyNumberFormat="1" applyFont="1" applyFill="1" applyBorder="1" applyAlignment="1">
      <alignment vertical="center"/>
    </xf>
    <xf numFmtId="10" fontId="5" fillId="40" borderId="31" xfId="65" applyNumberFormat="1" applyFont="1" applyFill="1" applyBorder="1" applyAlignment="1">
      <alignment horizontal="right" vertical="center"/>
    </xf>
    <xf numFmtId="10" fontId="5" fillId="40" borderId="28" xfId="65" applyNumberFormat="1" applyFont="1" applyFill="1" applyBorder="1" applyAlignment="1">
      <alignment horizontal="right" vertical="center"/>
    </xf>
    <xf numFmtId="10" fontId="5" fillId="40" borderId="18" xfId="65" applyNumberFormat="1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 vertical="top" wrapText="1"/>
    </xf>
    <xf numFmtId="0" fontId="5" fillId="34" borderId="37" xfId="0" applyFont="1" applyFill="1" applyBorder="1" applyAlignment="1">
      <alignment horizontal="center" vertical="top" wrapText="1"/>
    </xf>
    <xf numFmtId="0" fontId="5" fillId="35" borderId="38" xfId="0" applyFont="1" applyFill="1" applyBorder="1" applyAlignment="1">
      <alignment horizontal="center" wrapText="1"/>
    </xf>
    <xf numFmtId="0" fontId="5" fillId="35" borderId="39" xfId="0" applyFont="1" applyFill="1" applyBorder="1" applyAlignment="1">
      <alignment horizontal="center" wrapText="1"/>
    </xf>
    <xf numFmtId="3" fontId="5" fillId="35" borderId="40" xfId="0" applyNumberFormat="1" applyFont="1" applyFill="1" applyBorder="1" applyAlignment="1">
      <alignment horizontal="center" vertical="center"/>
    </xf>
    <xf numFmtId="3" fontId="5" fillId="35" borderId="4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29" fillId="0" borderId="42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שיעור השינוי השנתי 2011 - 2014 </a:t>
            </a:r>
          </a:p>
        </c:rich>
      </c:tx>
      <c:layout>
        <c:manualLayout>
          <c:xMode val="factor"/>
          <c:yMode val="factor"/>
          <c:x val="0.131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37"/>
          <c:w val="0.779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גרפ!$C$2</c:f>
              <c:strCache>
                <c:ptCount val="1"/>
                <c:pt idx="0">
                  <c:v>השינוי לפי סקר האגף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גרפ!$B$4:$B$7</c:f>
              <c:strCache/>
            </c:strRef>
          </c:cat>
          <c:val>
            <c:numRef>
              <c:f>גרפ!$C$4:$C$7</c:f>
              <c:numCache/>
            </c:numRef>
          </c:val>
        </c:ser>
        <c:axId val="55431869"/>
        <c:axId val="29124774"/>
      </c:bar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24774"/>
        <c:crosses val="autoZero"/>
        <c:auto val="1"/>
        <c:lblOffset val="100"/>
        <c:tickLblSkip val="1"/>
        <c:noMultiLvlLbl val="0"/>
      </c:catAx>
      <c:valAx>
        <c:axId val="29124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31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56275"/>
          <c:w val="0.21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שיעור השינוי הרבעוני במחירי הדירות 2010 - 2014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025"/>
          <c:y val="0.06575"/>
          <c:w val="0.8395"/>
          <c:h val="0.9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גרפ!$C$27</c:f>
              <c:strCache>
                <c:ptCount val="1"/>
                <c:pt idx="0">
                  <c:v>השינוי לפי סקר האגף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גרפ!$B$28:$B$47</c:f>
              <c:strCache/>
            </c:strRef>
          </c:cat>
          <c:val>
            <c:numRef>
              <c:f>גרפ!$C$28:$C$47</c:f>
              <c:numCache/>
            </c:numRef>
          </c:val>
        </c:ser>
        <c:axId val="60796375"/>
        <c:axId val="10296464"/>
      </c:bar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296464"/>
        <c:crosses val="autoZero"/>
        <c:auto val="1"/>
        <c:lblOffset val="100"/>
        <c:tickLblSkip val="1"/>
        <c:noMultiLvlLbl val="0"/>
      </c:catAx>
      <c:valAx>
        <c:axId val="10296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963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שיעור השינוי השנתי 2011 - 2014 </a:t>
            </a:r>
          </a:p>
        </c:rich>
      </c:tx>
      <c:layout>
        <c:manualLayout>
          <c:xMode val="factor"/>
          <c:yMode val="factor"/>
          <c:x val="0.131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37"/>
          <c:w val="0.777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tx>
            <c:v>השינוי לפי סקר האגף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</c:strLit>
          </c:cat>
          <c:val>
            <c:numLit>
              <c:ptCount val="4"/>
              <c:pt idx="0">
                <c:v>0.03</c:v>
              </c:pt>
              <c:pt idx="1">
                <c:v>0.05</c:v>
              </c:pt>
              <c:pt idx="2">
                <c:v>0.046</c:v>
              </c:pt>
              <c:pt idx="3">
                <c:v>0.05</c:v>
              </c:pt>
            </c:numLit>
          </c:val>
        </c:ser>
        <c:axId val="25559313"/>
        <c:axId val="28707226"/>
      </c:bar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07226"/>
        <c:crosses val="autoZero"/>
        <c:auto val="1"/>
        <c:lblOffset val="100"/>
        <c:tickLblSkip val="1"/>
        <c:noMultiLvlLbl val="0"/>
      </c:catAx>
      <c:valAx>
        <c:axId val="28707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59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2"/>
          <c:y val="0.56275"/>
          <c:w val="0.21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שיעור השינוי הרבעוני במחירי הדירות 2010 - 2014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925"/>
          <c:y val="0.0695"/>
          <c:w val="0.842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tx>
            <c:v>השינוי לפי סקר האגף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1/10</c:v>
              </c:pt>
              <c:pt idx="1">
                <c:v>2/10</c:v>
              </c:pt>
              <c:pt idx="2">
                <c:v>3/10</c:v>
              </c:pt>
              <c:pt idx="3">
                <c:v>4/10</c:v>
              </c:pt>
              <c:pt idx="4">
                <c:v>1/11</c:v>
              </c:pt>
              <c:pt idx="5">
                <c:v>2/11</c:v>
              </c:pt>
              <c:pt idx="6">
                <c:v>3/11</c:v>
              </c:pt>
              <c:pt idx="7">
                <c:v>4/11</c:v>
              </c:pt>
              <c:pt idx="8">
                <c:v>1/12</c:v>
              </c:pt>
              <c:pt idx="9">
                <c:v>2/12</c:v>
              </c:pt>
              <c:pt idx="10">
                <c:v>3/12</c:v>
              </c:pt>
              <c:pt idx="11">
                <c:v>4/12</c:v>
              </c:pt>
              <c:pt idx="12">
                <c:v>1/13</c:v>
              </c:pt>
              <c:pt idx="13">
                <c:v>2/13</c:v>
              </c:pt>
              <c:pt idx="14">
                <c:v>3/13</c:v>
              </c:pt>
              <c:pt idx="15">
                <c:v>4/13</c:v>
              </c:pt>
              <c:pt idx="16">
                <c:v>1/14</c:v>
              </c:pt>
              <c:pt idx="17">
                <c:v>2/14</c:v>
              </c:pt>
              <c:pt idx="18">
                <c:v>3/14</c:v>
              </c:pt>
              <c:pt idx="19">
                <c:v>4/14</c:v>
              </c:pt>
            </c:strLit>
          </c:cat>
          <c:val>
            <c:numLit>
              <c:ptCount val="20"/>
              <c:pt idx="0">
                <c:v>0.041</c:v>
              </c:pt>
              <c:pt idx="1">
                <c:v>0.032</c:v>
              </c:pt>
              <c:pt idx="2">
                <c:v>0.024</c:v>
              </c:pt>
              <c:pt idx="3">
                <c:v>0.038</c:v>
              </c:pt>
              <c:pt idx="4">
                <c:v>0.025</c:v>
              </c:pt>
              <c:pt idx="5">
                <c:v>0.016</c:v>
              </c:pt>
              <c:pt idx="6">
                <c:v>-0.012</c:v>
              </c:pt>
              <c:pt idx="7">
                <c:v>-0.01</c:v>
              </c:pt>
              <c:pt idx="8">
                <c:v>0</c:v>
              </c:pt>
              <c:pt idx="9">
                <c:v>0.019</c:v>
              </c:pt>
              <c:pt idx="10">
                <c:v>0.01</c:v>
              </c:pt>
              <c:pt idx="11">
                <c:v>0.016</c:v>
              </c:pt>
              <c:pt idx="12">
                <c:v>0.009</c:v>
              </c:pt>
              <c:pt idx="13">
                <c:v>0.01</c:v>
              </c:pt>
              <c:pt idx="14">
                <c:v>0.019</c:v>
              </c:pt>
              <c:pt idx="15">
                <c:v>0.007</c:v>
              </c:pt>
              <c:pt idx="16">
                <c:v>0.015</c:v>
              </c:pt>
              <c:pt idx="17">
                <c:v>0.016</c:v>
              </c:pt>
              <c:pt idx="18">
                <c:v>0.003</c:v>
              </c:pt>
              <c:pt idx="19">
                <c:v>0.014</c:v>
              </c:pt>
            </c:numLit>
          </c:val>
        </c:ser>
        <c:axId val="57038443"/>
        <c:axId val="43583940"/>
      </c:barChart>
      <c:catAx>
        <c:axId val="57038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583940"/>
        <c:crosses val="autoZero"/>
        <c:auto val="1"/>
        <c:lblOffset val="100"/>
        <c:tickLblSkip val="1"/>
        <c:noMultiLvlLbl val="0"/>
      </c:catAx>
      <c:valAx>
        <c:axId val="43583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38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שיעור השינוי הרבעוני במחירי הדירות 2011 - 2014</a:t>
            </a:r>
          </a:p>
        </c:rich>
      </c:tx>
      <c:layout>
        <c:manualLayout>
          <c:xMode val="factor"/>
          <c:yMode val="factor"/>
          <c:x val="0.107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37"/>
          <c:w val="0.983"/>
          <c:h val="0.87075"/>
        </c:manualLayout>
      </c:layout>
      <c:lineChart>
        <c:grouping val="stacked"/>
        <c:varyColors val="0"/>
        <c:ser>
          <c:idx val="0"/>
          <c:order val="0"/>
          <c:tx>
            <c:v>השינוי לפי סקר האגף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16"/>
              <c:pt idx="0">
                <c:v>1/11</c:v>
              </c:pt>
              <c:pt idx="1">
                <c:v>2/11</c:v>
              </c:pt>
              <c:pt idx="2">
                <c:v>3/11</c:v>
              </c:pt>
              <c:pt idx="3">
                <c:v>4/11</c:v>
              </c:pt>
              <c:pt idx="4">
                <c:v>1/12</c:v>
              </c:pt>
              <c:pt idx="5">
                <c:v>2/12</c:v>
              </c:pt>
              <c:pt idx="6">
                <c:v>3/12</c:v>
              </c:pt>
              <c:pt idx="7">
                <c:v>4/12</c:v>
              </c:pt>
              <c:pt idx="8">
                <c:v>1/13</c:v>
              </c:pt>
              <c:pt idx="9">
                <c:v>2/13</c:v>
              </c:pt>
              <c:pt idx="10">
                <c:v>3/13</c:v>
              </c:pt>
              <c:pt idx="11">
                <c:v>4/13</c:v>
              </c:pt>
              <c:pt idx="12">
                <c:v>1/14</c:v>
              </c:pt>
              <c:pt idx="13">
                <c:v>2/14</c:v>
              </c:pt>
              <c:pt idx="14">
                <c:v>3/14</c:v>
              </c:pt>
              <c:pt idx="15">
                <c:v>4/14</c:v>
              </c:pt>
            </c:strLit>
          </c:cat>
          <c:val>
            <c:numLit>
              <c:ptCount val="16"/>
              <c:pt idx="0">
                <c:v>0.025</c:v>
              </c:pt>
              <c:pt idx="1">
                <c:v>0.016</c:v>
              </c:pt>
              <c:pt idx="2">
                <c:v>-0.012</c:v>
              </c:pt>
              <c:pt idx="3">
                <c:v>-0.01</c:v>
              </c:pt>
              <c:pt idx="4">
                <c:v>0</c:v>
              </c:pt>
              <c:pt idx="5">
                <c:v>0.019</c:v>
              </c:pt>
              <c:pt idx="6">
                <c:v>0.01</c:v>
              </c:pt>
              <c:pt idx="7">
                <c:v>0.016</c:v>
              </c:pt>
              <c:pt idx="8">
                <c:v>0.009</c:v>
              </c:pt>
              <c:pt idx="9">
                <c:v>0.01</c:v>
              </c:pt>
              <c:pt idx="10">
                <c:v>0.019</c:v>
              </c:pt>
              <c:pt idx="11">
                <c:v>0.007</c:v>
              </c:pt>
              <c:pt idx="12">
                <c:v>0.015</c:v>
              </c:pt>
              <c:pt idx="13">
                <c:v>0.016</c:v>
              </c:pt>
              <c:pt idx="14">
                <c:v>0.003</c:v>
              </c:pt>
              <c:pt idx="15">
                <c:v>0.014</c:v>
              </c:pt>
            </c:numLit>
          </c:val>
          <c:smooth val="0"/>
        </c:ser>
        <c:marker val="1"/>
        <c:axId val="56711141"/>
        <c:axId val="40638222"/>
      </c:lineChart>
      <c:catAx>
        <c:axId val="5671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638222"/>
        <c:crosses val="autoZero"/>
        <c:auto val="1"/>
        <c:lblOffset val="100"/>
        <c:tickLblSkip val="1"/>
        <c:noMultiLvlLbl val="0"/>
      </c:catAx>
      <c:valAx>
        <c:axId val="40638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11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4</xdr:row>
      <xdr:rowOff>152400</xdr:rowOff>
    </xdr:from>
    <xdr:to>
      <xdr:col>12</xdr:col>
      <xdr:colOff>390525</xdr:colOff>
      <xdr:row>21</xdr:row>
      <xdr:rowOff>123825</xdr:rowOff>
    </xdr:to>
    <xdr:graphicFrame>
      <xdr:nvGraphicFramePr>
        <xdr:cNvPr id="1" name="תרשים 1"/>
        <xdr:cNvGraphicFramePr/>
      </xdr:nvGraphicFramePr>
      <xdr:xfrm>
        <a:off x="3133725" y="1219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27</xdr:row>
      <xdr:rowOff>152400</xdr:rowOff>
    </xdr:from>
    <xdr:to>
      <xdr:col>21</xdr:col>
      <xdr:colOff>371475</xdr:colOff>
      <xdr:row>44</xdr:row>
      <xdr:rowOff>123825</xdr:rowOff>
    </xdr:to>
    <xdr:graphicFrame>
      <xdr:nvGraphicFramePr>
        <xdr:cNvPr id="2" name="תרשים 12"/>
        <xdr:cNvGraphicFramePr/>
      </xdr:nvGraphicFramePr>
      <xdr:xfrm>
        <a:off x="3733800" y="5381625"/>
        <a:ext cx="94392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4</xdr:row>
      <xdr:rowOff>152400</xdr:rowOff>
    </xdr:from>
    <xdr:to>
      <xdr:col>12</xdr:col>
      <xdr:colOff>390525</xdr:colOff>
      <xdr:row>21</xdr:row>
      <xdr:rowOff>123825</xdr:rowOff>
    </xdr:to>
    <xdr:graphicFrame>
      <xdr:nvGraphicFramePr>
        <xdr:cNvPr id="1" name="תרשים 1"/>
        <xdr:cNvGraphicFramePr/>
      </xdr:nvGraphicFramePr>
      <xdr:xfrm>
        <a:off x="3133725" y="1219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27</xdr:row>
      <xdr:rowOff>152400</xdr:rowOff>
    </xdr:from>
    <xdr:to>
      <xdr:col>21</xdr:col>
      <xdr:colOff>371475</xdr:colOff>
      <xdr:row>44</xdr:row>
      <xdr:rowOff>123825</xdr:rowOff>
    </xdr:to>
    <xdr:graphicFrame>
      <xdr:nvGraphicFramePr>
        <xdr:cNvPr id="2" name="תרשים 12"/>
        <xdr:cNvGraphicFramePr/>
      </xdr:nvGraphicFramePr>
      <xdr:xfrm>
        <a:off x="3733800" y="5381625"/>
        <a:ext cx="94392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</xdr:colOff>
      <xdr:row>49</xdr:row>
      <xdr:rowOff>152400</xdr:rowOff>
    </xdr:from>
    <xdr:to>
      <xdr:col>18</xdr:col>
      <xdr:colOff>161925</xdr:colOff>
      <xdr:row>64</xdr:row>
      <xdr:rowOff>28575</xdr:rowOff>
    </xdr:to>
    <xdr:graphicFrame>
      <xdr:nvGraphicFramePr>
        <xdr:cNvPr id="3" name="תרשים 2"/>
        <xdr:cNvGraphicFramePr/>
      </xdr:nvGraphicFramePr>
      <xdr:xfrm>
        <a:off x="2505075" y="8991600"/>
        <a:ext cx="8629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7"/>
  <sheetViews>
    <sheetView rightToLeft="1" zoomScalePageLayoutView="0" workbookViewId="0" topLeftCell="A25">
      <selection activeCell="N49" sqref="N49"/>
    </sheetView>
  </sheetViews>
  <sheetFormatPr defaultColWidth="9.140625" defaultRowHeight="12.75"/>
  <sheetData>
    <row r="1" ht="13.5" thickBot="1"/>
    <row r="2" spans="2:3" ht="45">
      <c r="B2" s="64" t="s">
        <v>64</v>
      </c>
      <c r="C2" s="65" t="s">
        <v>65</v>
      </c>
    </row>
    <row r="3" spans="2:3" ht="12.75">
      <c r="B3" s="66">
        <v>2010</v>
      </c>
      <c r="C3" s="67">
        <v>0.137</v>
      </c>
    </row>
    <row r="4" spans="2:3" ht="12.75">
      <c r="B4" s="66" t="s">
        <v>74</v>
      </c>
      <c r="C4" s="67">
        <v>0.03</v>
      </c>
    </row>
    <row r="5" spans="2:3" ht="12.75">
      <c r="B5" s="66" t="s">
        <v>75</v>
      </c>
      <c r="C5" s="67">
        <v>0.05</v>
      </c>
    </row>
    <row r="6" spans="2:3" ht="13.5" thickBot="1">
      <c r="B6" s="66" t="s">
        <v>76</v>
      </c>
      <c r="C6" s="68">
        <v>0.046</v>
      </c>
    </row>
    <row r="7" spans="2:3" ht="13.5" thickBot="1">
      <c r="B7" s="66" t="s">
        <v>77</v>
      </c>
      <c r="C7" s="68">
        <v>0.05</v>
      </c>
    </row>
    <row r="26" ht="13.5" thickBot="1"/>
    <row r="27" spans="2:3" ht="45">
      <c r="B27" s="64" t="s">
        <v>64</v>
      </c>
      <c r="C27" s="65" t="s">
        <v>65</v>
      </c>
    </row>
    <row r="28" spans="2:3" ht="12.75">
      <c r="B28" s="69" t="s">
        <v>82</v>
      </c>
      <c r="C28" s="67">
        <v>0.041</v>
      </c>
    </row>
    <row r="29" spans="2:3" ht="12.75">
      <c r="B29" s="69" t="s">
        <v>83</v>
      </c>
      <c r="C29" s="67">
        <v>0.032</v>
      </c>
    </row>
    <row r="30" spans="2:3" ht="12.75">
      <c r="B30" s="69" t="s">
        <v>84</v>
      </c>
      <c r="C30" s="67">
        <v>0.024</v>
      </c>
    </row>
    <row r="31" spans="2:3" ht="12.75">
      <c r="B31" s="69" t="s">
        <v>85</v>
      </c>
      <c r="C31" s="67">
        <v>0.038</v>
      </c>
    </row>
    <row r="32" spans="2:3" ht="12.75">
      <c r="B32" s="69" t="s">
        <v>66</v>
      </c>
      <c r="C32" s="67">
        <v>0.025</v>
      </c>
    </row>
    <row r="33" spans="2:3" ht="12.75">
      <c r="B33" s="69" t="s">
        <v>67</v>
      </c>
      <c r="C33" s="67">
        <v>0.016</v>
      </c>
    </row>
    <row r="34" spans="2:3" ht="12.75">
      <c r="B34" s="69" t="s">
        <v>68</v>
      </c>
      <c r="C34" s="67">
        <v>-0.012</v>
      </c>
    </row>
    <row r="35" spans="2:3" ht="12.75">
      <c r="B35" s="69" t="s">
        <v>69</v>
      </c>
      <c r="C35" s="67">
        <v>-0.01</v>
      </c>
    </row>
    <row r="36" spans="2:3" ht="12.75">
      <c r="B36" s="69" t="s">
        <v>70</v>
      </c>
      <c r="C36" s="67">
        <v>0</v>
      </c>
    </row>
    <row r="37" spans="2:3" ht="12.75">
      <c r="B37" s="69" t="s">
        <v>71</v>
      </c>
      <c r="C37" s="67">
        <v>0.019</v>
      </c>
    </row>
    <row r="38" spans="2:3" ht="12.75">
      <c r="B38" s="69" t="s">
        <v>72</v>
      </c>
      <c r="C38" s="67">
        <v>0.01</v>
      </c>
    </row>
    <row r="39" spans="2:3" ht="12.75">
      <c r="B39" s="69" t="s">
        <v>73</v>
      </c>
      <c r="C39" s="67">
        <v>0.016</v>
      </c>
    </row>
    <row r="40" spans="2:3" ht="12.75">
      <c r="B40" s="69" t="s">
        <v>78</v>
      </c>
      <c r="C40" s="67">
        <v>0.009</v>
      </c>
    </row>
    <row r="41" spans="2:3" ht="12.75">
      <c r="B41" s="69" t="s">
        <v>79</v>
      </c>
      <c r="C41" s="67">
        <v>0.01</v>
      </c>
    </row>
    <row r="42" spans="2:3" ht="13.5" thickBot="1">
      <c r="B42" s="69" t="s">
        <v>80</v>
      </c>
      <c r="C42" s="68">
        <v>0.019</v>
      </c>
    </row>
    <row r="43" spans="2:3" ht="13.5" thickBot="1">
      <c r="B43" s="69" t="s">
        <v>81</v>
      </c>
      <c r="C43" s="68">
        <v>0.007</v>
      </c>
    </row>
    <row r="44" spans="2:3" ht="12.75">
      <c r="B44" s="69" t="s">
        <v>86</v>
      </c>
      <c r="C44" s="67">
        <v>0.015</v>
      </c>
    </row>
    <row r="45" spans="2:3" ht="13.5" thickBot="1">
      <c r="B45" s="69" t="s">
        <v>87</v>
      </c>
      <c r="C45" s="68">
        <v>0.016</v>
      </c>
    </row>
    <row r="46" spans="2:3" ht="13.5" thickBot="1">
      <c r="B46" s="69" t="s">
        <v>88</v>
      </c>
      <c r="C46" s="68">
        <v>0.003</v>
      </c>
    </row>
    <row r="47" spans="2:3" ht="13.5" thickBot="1">
      <c r="B47" s="69" t="s">
        <v>89</v>
      </c>
      <c r="C47" s="68">
        <v>0.014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V28"/>
  <sheetViews>
    <sheetView rightToLeft="1" view="pageBreakPreview" zoomScaleSheetLayoutView="100" zoomScalePageLayoutView="0" workbookViewId="0" topLeftCell="A1">
      <selection activeCell="K21" sqref="K21"/>
    </sheetView>
  </sheetViews>
  <sheetFormatPr defaultColWidth="9.140625" defaultRowHeight="12.75"/>
  <cols>
    <col min="1" max="1" width="5.140625" style="0" customWidth="1"/>
    <col min="2" max="4" width="11.8515625" style="0" customWidth="1"/>
    <col min="5" max="5" width="11.8515625" style="0" hidden="1" customWidth="1"/>
    <col min="6" max="6" width="11.8515625" style="0" customWidth="1"/>
    <col min="7" max="7" width="16.00390625" style="0" hidden="1" customWidth="1"/>
    <col min="8" max="8" width="13.28125" style="0" hidden="1" customWidth="1"/>
    <col min="9" max="11" width="13.28125" style="0" customWidth="1"/>
    <col min="12" max="14" width="13.140625" style="0" customWidth="1"/>
    <col min="15" max="15" width="10.7109375" style="0" customWidth="1"/>
    <col min="16" max="16" width="9.28125" style="0" hidden="1" customWidth="1"/>
    <col min="17" max="17" width="9.140625" style="0" hidden="1" customWidth="1"/>
    <col min="18" max="18" width="34.421875" style="0" customWidth="1"/>
  </cols>
  <sheetData>
    <row r="4" spans="2:17" ht="48">
      <c r="B4" s="11" t="s">
        <v>9</v>
      </c>
      <c r="C4" s="11" t="s">
        <v>46</v>
      </c>
      <c r="D4" s="11" t="s">
        <v>40</v>
      </c>
      <c r="E4" s="11" t="s">
        <v>38</v>
      </c>
      <c r="F4" s="11" t="s">
        <v>47</v>
      </c>
      <c r="G4" s="11" t="s">
        <v>41</v>
      </c>
      <c r="H4" s="11" t="s">
        <v>35</v>
      </c>
      <c r="I4" s="11" t="s">
        <v>5</v>
      </c>
      <c r="J4" s="62" t="s">
        <v>53</v>
      </c>
      <c r="K4" s="11" t="s">
        <v>15</v>
      </c>
      <c r="L4" s="11" t="s">
        <v>49</v>
      </c>
      <c r="M4" s="11" t="s">
        <v>48</v>
      </c>
      <c r="N4" s="11" t="s">
        <v>42</v>
      </c>
      <c r="O4" s="11" t="s">
        <v>39</v>
      </c>
      <c r="P4" s="11" t="s">
        <v>37</v>
      </c>
      <c r="Q4" s="11" t="s">
        <v>36</v>
      </c>
    </row>
    <row r="5" spans="2:17" ht="12.75">
      <c r="B5" s="12" t="s">
        <v>17</v>
      </c>
      <c r="C5" s="36" t="e">
        <f>ROUND(#REF!,-3)</f>
        <v>#REF!</v>
      </c>
      <c r="D5" s="36" t="e">
        <f>ROUND(#REF!,-3)</f>
        <v>#REF!</v>
      </c>
      <c r="E5" s="36" t="e">
        <f>ROUND(#REF!,-3)</f>
        <v>#REF!</v>
      </c>
      <c r="F5" s="36" t="e">
        <f>ROUND(#REF!,-3)</f>
        <v>#REF!</v>
      </c>
      <c r="G5" s="36" t="e">
        <f>ROUND(#REF!,-3)</f>
        <v>#REF!</v>
      </c>
      <c r="H5" s="28" t="e">
        <f>ROUND(#REF!,-3)</f>
        <v>#REF!</v>
      </c>
      <c r="I5" s="53" t="e">
        <f>C5/D5-1</f>
        <v>#REF!</v>
      </c>
      <c r="J5" s="53">
        <v>0.05970149253731338</v>
      </c>
      <c r="K5" s="53" t="e">
        <f>C5/F5-1</f>
        <v>#REF!</v>
      </c>
      <c r="L5" s="7" t="e">
        <f>#REF!</f>
        <v>#REF!</v>
      </c>
      <c r="M5" s="37" t="e">
        <f>#REF!</f>
        <v>#REF!</v>
      </c>
      <c r="N5" s="37" t="e">
        <f>#REF!</f>
        <v>#REF!</v>
      </c>
      <c r="O5" s="37" t="e">
        <f>#REF!</f>
        <v>#REF!</v>
      </c>
      <c r="P5" s="4" t="e">
        <f>#REF!</f>
        <v>#REF!</v>
      </c>
      <c r="Q5" s="39" t="e">
        <f>#REF!</f>
        <v>#REF!</v>
      </c>
    </row>
    <row r="6" spans="2:17" ht="12.75">
      <c r="B6" s="12" t="s">
        <v>2</v>
      </c>
      <c r="C6" s="36" t="e">
        <f>ROUND(#REF!,-3)</f>
        <v>#REF!</v>
      </c>
      <c r="D6" s="36" t="e">
        <f>ROUND(#REF!,-3)</f>
        <v>#REF!</v>
      </c>
      <c r="E6" s="36" t="e">
        <f>ROUND(#REF!,-3)</f>
        <v>#REF!</v>
      </c>
      <c r="F6" s="36" t="e">
        <f>ROUND(#REF!,-3)</f>
        <v>#REF!</v>
      </c>
      <c r="G6" s="36" t="e">
        <f>ROUND(#REF!,-3)</f>
        <v>#REF!</v>
      </c>
      <c r="H6" s="28" t="e">
        <f>ROUND(#REF!,-3)</f>
        <v>#REF!</v>
      </c>
      <c r="I6" s="53" t="e">
        <f aca="true" t="shared" si="0" ref="I6:I20">C6/D6-1</f>
        <v>#REF!</v>
      </c>
      <c r="J6" s="53">
        <v>0.009516256938937317</v>
      </c>
      <c r="K6" s="53" t="e">
        <f aca="true" t="shared" si="1" ref="K6:K20">C6/F6-1</f>
        <v>#REF!</v>
      </c>
      <c r="L6" s="9" t="e">
        <f>#REF!</f>
        <v>#REF!</v>
      </c>
      <c r="M6" s="38" t="e">
        <f>#REF!</f>
        <v>#REF!</v>
      </c>
      <c r="N6" s="38" t="e">
        <f>#REF!</f>
        <v>#REF!</v>
      </c>
      <c r="O6" s="38" t="e">
        <f>#REF!</f>
        <v>#REF!</v>
      </c>
      <c r="P6" s="4" t="e">
        <f>#REF!</f>
        <v>#REF!</v>
      </c>
      <c r="Q6" s="40" t="e">
        <f>#REF!</f>
        <v>#REF!</v>
      </c>
    </row>
    <row r="7" spans="2:17" ht="12.75">
      <c r="B7" s="12" t="s">
        <v>10</v>
      </c>
      <c r="C7" s="36" t="e">
        <f>ROUND(#REF!,-3)</f>
        <v>#REF!</v>
      </c>
      <c r="D7" s="36" t="e">
        <f>ROUND(#REF!,-3)</f>
        <v>#REF!</v>
      </c>
      <c r="E7" s="36" t="e">
        <f>ROUND(#REF!,-3)</f>
        <v>#REF!</v>
      </c>
      <c r="F7" s="36" t="e">
        <f>ROUND(#REF!,-3)</f>
        <v>#REF!</v>
      </c>
      <c r="G7" s="36" t="e">
        <f>ROUND(#REF!,-3)</f>
        <v>#REF!</v>
      </c>
      <c r="H7" s="28" t="e">
        <f>ROUND(#REF!,-3)</f>
        <v>#REF!</v>
      </c>
      <c r="I7" s="53" t="e">
        <f t="shared" si="0"/>
        <v>#REF!</v>
      </c>
      <c r="J7" s="53">
        <v>0.001107419712070845</v>
      </c>
      <c r="K7" s="53" t="e">
        <f t="shared" si="1"/>
        <v>#REF!</v>
      </c>
      <c r="L7" s="7" t="e">
        <f>#REF!</f>
        <v>#REF!</v>
      </c>
      <c r="M7" s="37" t="e">
        <f>#REF!</f>
        <v>#REF!</v>
      </c>
      <c r="N7" s="37" t="e">
        <f>#REF!</f>
        <v>#REF!</v>
      </c>
      <c r="O7" s="37" t="e">
        <f>#REF!</f>
        <v>#REF!</v>
      </c>
      <c r="P7" s="4" t="e">
        <f>#REF!</f>
        <v>#REF!</v>
      </c>
      <c r="Q7" t="e">
        <f>#REF!</f>
        <v>#REF!</v>
      </c>
    </row>
    <row r="8" spans="2:17" ht="12.75">
      <c r="B8" s="12" t="s">
        <v>19</v>
      </c>
      <c r="C8" s="36" t="e">
        <f>ROUND(#REF!,-3)</f>
        <v>#REF!</v>
      </c>
      <c r="D8" s="36" t="e">
        <f>ROUND(#REF!,-3)</f>
        <v>#REF!</v>
      </c>
      <c r="E8" s="36" t="e">
        <f>ROUND(#REF!,-3)</f>
        <v>#REF!</v>
      </c>
      <c r="F8" s="36" t="e">
        <f>ROUND(#REF!,-3)</f>
        <v>#REF!</v>
      </c>
      <c r="G8" s="36" t="e">
        <f>ROUND(#REF!,-3)</f>
        <v>#REF!</v>
      </c>
      <c r="H8" s="35" t="e">
        <f>ROUND(#REF!,-3)</f>
        <v>#REF!</v>
      </c>
      <c r="I8" s="53" t="e">
        <f t="shared" si="0"/>
        <v>#REF!</v>
      </c>
      <c r="J8" s="53">
        <v>-0.04386951631046121</v>
      </c>
      <c r="K8" s="53" t="e">
        <f t="shared" si="1"/>
        <v>#REF!</v>
      </c>
      <c r="L8" s="7" t="e">
        <f>#REF!</f>
        <v>#REF!</v>
      </c>
      <c r="M8" s="37" t="e">
        <f>#REF!</f>
        <v>#REF!</v>
      </c>
      <c r="N8" s="37" t="e">
        <f>#REF!</f>
        <v>#REF!</v>
      </c>
      <c r="O8" s="37" t="e">
        <f>#REF!</f>
        <v>#REF!</v>
      </c>
      <c r="P8" s="4" t="e">
        <f>#REF!</f>
        <v>#REF!</v>
      </c>
      <c r="Q8" s="39">
        <v>348</v>
      </c>
    </row>
    <row r="9" spans="2:17" ht="12.75">
      <c r="B9" s="12" t="s">
        <v>4</v>
      </c>
      <c r="C9" s="36" t="e">
        <f>ROUND(#REF!,-3)</f>
        <v>#REF!</v>
      </c>
      <c r="D9" s="36" t="e">
        <f>ROUND(#REF!,-3)</f>
        <v>#REF!</v>
      </c>
      <c r="E9" s="36" t="e">
        <f>ROUND(#REF!,-3)</f>
        <v>#REF!</v>
      </c>
      <c r="F9" s="36" t="e">
        <f>ROUND(#REF!,-3)</f>
        <v>#REF!</v>
      </c>
      <c r="G9" s="36" t="e">
        <f>ROUND(#REF!,-3)</f>
        <v>#REF!</v>
      </c>
      <c r="H9" s="28" t="e">
        <f>ROUND(#REF!,-3)</f>
        <v>#REF!</v>
      </c>
      <c r="I9" s="53" t="e">
        <f t="shared" si="0"/>
        <v>#REF!</v>
      </c>
      <c r="J9" s="53">
        <v>0.003470500743678828</v>
      </c>
      <c r="K9" s="53" t="e">
        <f t="shared" si="1"/>
        <v>#REF!</v>
      </c>
      <c r="L9" s="7" t="e">
        <f>#REF!</f>
        <v>#REF!</v>
      </c>
      <c r="M9" s="37" t="e">
        <f>#REF!</f>
        <v>#REF!</v>
      </c>
      <c r="N9" s="37" t="e">
        <f>#REF!</f>
        <v>#REF!</v>
      </c>
      <c r="O9" s="37" t="e">
        <f>#REF!</f>
        <v>#REF!</v>
      </c>
      <c r="P9" s="4" t="e">
        <f>#REF!</f>
        <v>#REF!</v>
      </c>
      <c r="Q9" s="39" t="e">
        <f>#REF!</f>
        <v>#REF!</v>
      </c>
    </row>
    <row r="10" spans="2:17" ht="12.75">
      <c r="B10" s="12" t="s">
        <v>0</v>
      </c>
      <c r="C10" s="36" t="e">
        <f>ROUND(#REF!,-3)</f>
        <v>#REF!</v>
      </c>
      <c r="D10" s="36" t="e">
        <f>ROUND(#REF!,-3)</f>
        <v>#REF!</v>
      </c>
      <c r="E10" s="36" t="e">
        <f>ROUND(#REF!,-3)</f>
        <v>#REF!</v>
      </c>
      <c r="F10" s="36" t="e">
        <f>ROUND(#REF!,-3)</f>
        <v>#REF!</v>
      </c>
      <c r="G10" s="36" t="e">
        <f>ROUND(#REF!,-3)</f>
        <v>#REF!</v>
      </c>
      <c r="H10" s="28" t="e">
        <f>ROUND(#REF!,-3)</f>
        <v>#REF!</v>
      </c>
      <c r="I10" s="53" t="e">
        <f t="shared" si="0"/>
        <v>#REF!</v>
      </c>
      <c r="J10" s="53">
        <v>-0.0076287349014622086</v>
      </c>
      <c r="K10" s="53" t="e">
        <f t="shared" si="1"/>
        <v>#REF!</v>
      </c>
      <c r="L10" s="7" t="e">
        <f>#REF!</f>
        <v>#REF!</v>
      </c>
      <c r="M10" s="37" t="e">
        <f>#REF!</f>
        <v>#REF!</v>
      </c>
      <c r="N10" s="37" t="e">
        <f>#REF!</f>
        <v>#REF!</v>
      </c>
      <c r="O10" s="37" t="e">
        <f>#REF!</f>
        <v>#REF!</v>
      </c>
      <c r="P10" s="4" t="e">
        <f>#REF!</f>
        <v>#REF!</v>
      </c>
      <c r="Q10" s="39" t="e">
        <f>#REF!</f>
        <v>#REF!</v>
      </c>
    </row>
    <row r="11" spans="2:17" ht="12.75">
      <c r="B11" s="12" t="s">
        <v>13</v>
      </c>
      <c r="C11" s="36" t="e">
        <f>ROUND(#REF!,-3)</f>
        <v>#REF!</v>
      </c>
      <c r="D11" s="36" t="e">
        <f>ROUND(#REF!,-3)</f>
        <v>#REF!</v>
      </c>
      <c r="E11" s="36" t="e">
        <f>ROUND(#REF!,-3)</f>
        <v>#REF!</v>
      </c>
      <c r="F11" s="36" t="e">
        <f>ROUND(#REF!,-3)</f>
        <v>#REF!</v>
      </c>
      <c r="G11" s="36" t="e">
        <f>ROUND(#REF!,-3)</f>
        <v>#REF!</v>
      </c>
      <c r="H11" s="28" t="e">
        <f>ROUND(#REF!,-3)</f>
        <v>#REF!</v>
      </c>
      <c r="I11" s="53" t="e">
        <f t="shared" si="0"/>
        <v>#REF!</v>
      </c>
      <c r="J11" s="53">
        <v>0.022888713496448387</v>
      </c>
      <c r="K11" s="53" t="e">
        <f t="shared" si="1"/>
        <v>#REF!</v>
      </c>
      <c r="L11" s="7" t="e">
        <f>#REF!</f>
        <v>#REF!</v>
      </c>
      <c r="M11" s="37" t="e">
        <f>#REF!</f>
        <v>#REF!</v>
      </c>
      <c r="N11" s="37" t="e">
        <f>#REF!</f>
        <v>#REF!</v>
      </c>
      <c r="O11" s="37" t="e">
        <f>#REF!</f>
        <v>#REF!</v>
      </c>
      <c r="P11" s="4" t="e">
        <f>#REF!</f>
        <v>#REF!</v>
      </c>
      <c r="Q11" s="39" t="e">
        <f>#REF!</f>
        <v>#REF!</v>
      </c>
    </row>
    <row r="12" spans="2:22" ht="12.75">
      <c r="B12" s="12" t="s">
        <v>1</v>
      </c>
      <c r="C12" s="36" t="e">
        <f>ROUND(#REF!,-3)</f>
        <v>#REF!</v>
      </c>
      <c r="D12" s="36" t="e">
        <f>ROUND(#REF!,-3)</f>
        <v>#REF!</v>
      </c>
      <c r="E12" s="36" t="e">
        <f>ROUND(#REF!,-3)</f>
        <v>#REF!</v>
      </c>
      <c r="F12" s="36" t="e">
        <f>ROUND(#REF!,-3)</f>
        <v>#REF!</v>
      </c>
      <c r="G12" s="36" t="e">
        <f>ROUND(#REF!,-3)</f>
        <v>#REF!</v>
      </c>
      <c r="H12" s="28" t="e">
        <f>ROUND(#REF!,-3)</f>
        <v>#REF!</v>
      </c>
      <c r="I12" s="53">
        <v>0.04</v>
      </c>
      <c r="J12" s="53">
        <v>0.03753501400560233</v>
      </c>
      <c r="K12" s="53" t="e">
        <f t="shared" si="1"/>
        <v>#REF!</v>
      </c>
      <c r="L12" s="7" t="e">
        <f>#REF!</f>
        <v>#REF!</v>
      </c>
      <c r="M12" s="37" t="e">
        <f>#REF!</f>
        <v>#REF!</v>
      </c>
      <c r="N12" s="37" t="e">
        <f>#REF!</f>
        <v>#REF!</v>
      </c>
      <c r="O12" s="37" t="e">
        <f>#REF!</f>
        <v>#REF!</v>
      </c>
      <c r="P12" s="4" t="e">
        <f>#REF!</f>
        <v>#REF!</v>
      </c>
      <c r="Q12" s="39" t="e">
        <f>#REF!</f>
        <v>#REF!</v>
      </c>
      <c r="U12" s="22" t="s">
        <v>34</v>
      </c>
      <c r="V12" s="4"/>
    </row>
    <row r="13" spans="2:22" ht="12.75">
      <c r="B13" s="12" t="s">
        <v>23</v>
      </c>
      <c r="C13" s="36" t="e">
        <f>ROUND(#REF!,-3)</f>
        <v>#REF!</v>
      </c>
      <c r="D13" s="36" t="e">
        <f>ROUND(#REF!,-3)</f>
        <v>#REF!</v>
      </c>
      <c r="E13" s="36" t="e">
        <f>ROUND(#REF!,-3)</f>
        <v>#REF!</v>
      </c>
      <c r="F13" s="36" t="e">
        <f>ROUND(#REF!,-3)</f>
        <v>#REF!</v>
      </c>
      <c r="G13" s="36" t="e">
        <f>ROUND(#REF!,-3)</f>
        <v>#REF!</v>
      </c>
      <c r="H13" s="28" t="e">
        <f>ROUND(#REF!,-3)</f>
        <v>#REF!</v>
      </c>
      <c r="I13" s="53" t="e">
        <f t="shared" si="0"/>
        <v>#REF!</v>
      </c>
      <c r="J13" s="53">
        <v>-0.0006146281499692652</v>
      </c>
      <c r="K13" s="53" t="e">
        <f t="shared" si="1"/>
        <v>#REF!</v>
      </c>
      <c r="L13" s="7" t="e">
        <f>#REF!</f>
        <v>#REF!</v>
      </c>
      <c r="M13" s="37" t="e">
        <f>#REF!</f>
        <v>#REF!</v>
      </c>
      <c r="N13" s="37" t="e">
        <f>#REF!</f>
        <v>#REF!</v>
      </c>
      <c r="O13" s="37" t="e">
        <f>#REF!</f>
        <v>#REF!</v>
      </c>
      <c r="P13" s="4" t="e">
        <f>#REF!</f>
        <v>#REF!</v>
      </c>
      <c r="Q13" s="39" t="e">
        <f>#REF!</f>
        <v>#REF!</v>
      </c>
      <c r="U13" s="25" t="s">
        <v>31</v>
      </c>
      <c r="V13" s="25">
        <v>6</v>
      </c>
    </row>
    <row r="14" spans="2:22" ht="12.75">
      <c r="B14" s="12" t="s">
        <v>11</v>
      </c>
      <c r="C14" s="36" t="e">
        <f>ROUND(#REF!,-3)</f>
        <v>#REF!</v>
      </c>
      <c r="D14" s="36" t="e">
        <f>ROUND(#REF!,-3)</f>
        <v>#REF!</v>
      </c>
      <c r="E14" s="36" t="e">
        <f>ROUND(#REF!,-3)</f>
        <v>#REF!</v>
      </c>
      <c r="F14" s="36" t="e">
        <f>ROUND(#REF!,-3)</f>
        <v>#REF!</v>
      </c>
      <c r="G14" s="36" t="e">
        <f>ROUND(#REF!,-3)</f>
        <v>#REF!</v>
      </c>
      <c r="H14" s="28" t="e">
        <f>ROUND(#REF!,-3)</f>
        <v>#REF!</v>
      </c>
      <c r="I14" s="53" t="e">
        <f t="shared" si="0"/>
        <v>#REF!</v>
      </c>
      <c r="J14" s="53">
        <v>0.03885350318471348</v>
      </c>
      <c r="K14" s="53" t="e">
        <f t="shared" si="1"/>
        <v>#REF!</v>
      </c>
      <c r="L14" s="7" t="e">
        <f>#REF!</f>
        <v>#REF!</v>
      </c>
      <c r="M14" s="37" t="e">
        <f>#REF!</f>
        <v>#REF!</v>
      </c>
      <c r="N14" s="37" t="e">
        <f>#REF!</f>
        <v>#REF!</v>
      </c>
      <c r="O14" s="37" t="e">
        <f>#REF!</f>
        <v>#REF!</v>
      </c>
      <c r="P14" s="4" t="e">
        <f>#REF!</f>
        <v>#REF!</v>
      </c>
      <c r="Q14" s="39" t="e">
        <f>#REF!</f>
        <v>#REF!</v>
      </c>
      <c r="U14" s="26" t="s">
        <v>32</v>
      </c>
      <c r="V14" s="26">
        <v>3</v>
      </c>
    </row>
    <row r="15" spans="2:22" s="3" customFormat="1" ht="12.75">
      <c r="B15" s="12" t="s">
        <v>6</v>
      </c>
      <c r="C15" s="36" t="e">
        <f>ROUND(#REF!,-3)</f>
        <v>#REF!</v>
      </c>
      <c r="D15" s="36" t="e">
        <f>ROUND(#REF!,-3)</f>
        <v>#REF!</v>
      </c>
      <c r="E15" s="36" t="e">
        <f>ROUND(#REF!,-3)</f>
        <v>#REF!</v>
      </c>
      <c r="F15" s="36" t="e">
        <f>ROUND(#REF!,-3)</f>
        <v>#REF!</v>
      </c>
      <c r="G15" s="36" t="e">
        <f>ROUND(#REF!,-3)</f>
        <v>#REF!</v>
      </c>
      <c r="H15" s="28" t="e">
        <f>ROUND(#REF!,-3)</f>
        <v>#REF!</v>
      </c>
      <c r="I15" s="53" t="e">
        <f t="shared" si="0"/>
        <v>#REF!</v>
      </c>
      <c r="J15" s="53">
        <v>0.018115942028985588</v>
      </c>
      <c r="K15" s="53" t="e">
        <f t="shared" si="1"/>
        <v>#REF!</v>
      </c>
      <c r="L15" s="44" t="e">
        <f>#REF!</f>
        <v>#REF!</v>
      </c>
      <c r="M15" s="49" t="e">
        <f>#REF!</f>
        <v>#REF!</v>
      </c>
      <c r="N15" s="49" t="e">
        <f>#REF!</f>
        <v>#REF!</v>
      </c>
      <c r="O15" s="49" t="e">
        <f>#REF!</f>
        <v>#REF!</v>
      </c>
      <c r="P15" s="45" t="e">
        <f>#REF!</f>
        <v>#REF!</v>
      </c>
      <c r="Q15" s="46" t="e">
        <f>#REF!</f>
        <v>#REF!</v>
      </c>
      <c r="U15" s="47" t="s">
        <v>33</v>
      </c>
      <c r="V15" s="47">
        <v>7</v>
      </c>
    </row>
    <row r="16" spans="2:22" ht="12.75">
      <c r="B16" s="12" t="s">
        <v>3</v>
      </c>
      <c r="C16" s="36" t="e">
        <f>ROUND(#REF!,-3)</f>
        <v>#REF!</v>
      </c>
      <c r="D16" s="36" t="e">
        <f>ROUND(#REF!,-3)</f>
        <v>#REF!</v>
      </c>
      <c r="E16" s="36" t="e">
        <f>ROUND(#REF!,-3)</f>
        <v>#REF!</v>
      </c>
      <c r="F16" s="36" t="e">
        <f>ROUND(#REF!,-3)</f>
        <v>#REF!</v>
      </c>
      <c r="G16" s="36" t="e">
        <f>ROUND(#REF!,-3)</f>
        <v>#REF!</v>
      </c>
      <c r="H16" s="28" t="e">
        <f>ROUND(#REF!,-3)</f>
        <v>#REF!</v>
      </c>
      <c r="I16" s="53" t="e">
        <f t="shared" si="0"/>
        <v>#REF!</v>
      </c>
      <c r="J16" s="53">
        <v>0.023776223776223793</v>
      </c>
      <c r="K16" s="53" t="e">
        <f t="shared" si="1"/>
        <v>#REF!</v>
      </c>
      <c r="L16" s="7" t="e">
        <f>#REF!</f>
        <v>#REF!</v>
      </c>
      <c r="M16" s="37" t="e">
        <f>#REF!</f>
        <v>#REF!</v>
      </c>
      <c r="N16" s="37" t="e">
        <f>#REF!</f>
        <v>#REF!</v>
      </c>
      <c r="O16" s="37" t="e">
        <f>#REF!</f>
        <v>#REF!</v>
      </c>
      <c r="P16" s="4" t="e">
        <f>#REF!</f>
        <v>#REF!</v>
      </c>
      <c r="Q16" s="39" t="e">
        <f>#REF!</f>
        <v>#REF!</v>
      </c>
      <c r="V16" s="6"/>
    </row>
    <row r="17" spans="2:17" ht="12.75">
      <c r="B17" s="12" t="s">
        <v>14</v>
      </c>
      <c r="C17" s="36" t="e">
        <f>ROUND(#REF!,-3)</f>
        <v>#REF!</v>
      </c>
      <c r="D17" s="36" t="e">
        <f>ROUND(#REF!,-3)</f>
        <v>#REF!</v>
      </c>
      <c r="E17" s="36" t="e">
        <f>ROUND(#REF!,-3)</f>
        <v>#REF!</v>
      </c>
      <c r="F17" s="36" t="e">
        <f>ROUND(#REF!,-3)</f>
        <v>#REF!</v>
      </c>
      <c r="G17" s="36" t="e">
        <f>ROUND(#REF!,-3)</f>
        <v>#REF!</v>
      </c>
      <c r="H17" s="28" t="e">
        <f>ROUND(#REF!,-3)</f>
        <v>#REF!</v>
      </c>
      <c r="I17" s="53" t="e">
        <f t="shared" si="0"/>
        <v>#REF!</v>
      </c>
      <c r="J17" s="53">
        <v>0.014018691588784993</v>
      </c>
      <c r="K17" s="53" t="e">
        <f t="shared" si="1"/>
        <v>#REF!</v>
      </c>
      <c r="L17" s="7" t="e">
        <f>#REF!</f>
        <v>#REF!</v>
      </c>
      <c r="M17" s="37" t="e">
        <f>#REF!</f>
        <v>#REF!</v>
      </c>
      <c r="N17" s="37" t="e">
        <f>#REF!</f>
        <v>#REF!</v>
      </c>
      <c r="O17" s="37" t="e">
        <f>#REF!</f>
        <v>#REF!</v>
      </c>
      <c r="P17" s="4" t="e">
        <f>#REF!</f>
        <v>#REF!</v>
      </c>
      <c r="Q17" s="39" t="e">
        <f>#REF!</f>
        <v>#REF!</v>
      </c>
    </row>
    <row r="18" spans="2:17" ht="12.75">
      <c r="B18" s="12" t="s">
        <v>7</v>
      </c>
      <c r="C18" s="36" t="e">
        <f>ROUND(#REF!,-3)</f>
        <v>#REF!</v>
      </c>
      <c r="D18" s="36" t="e">
        <f>ROUND(#REF!,-3)</f>
        <v>#REF!</v>
      </c>
      <c r="E18" s="36" t="e">
        <f>ROUND(#REF!,-3)</f>
        <v>#REF!</v>
      </c>
      <c r="F18" s="36" t="e">
        <f>ROUND(#REF!,-3)</f>
        <v>#REF!</v>
      </c>
      <c r="G18" s="36" t="e">
        <f>ROUND(#REF!,-3)</f>
        <v>#REF!</v>
      </c>
      <c r="H18" s="28" t="e">
        <f>ROUND(#REF!,-3)</f>
        <v>#REF!</v>
      </c>
      <c r="I18" s="53" t="e">
        <f t="shared" si="0"/>
        <v>#REF!</v>
      </c>
      <c r="J18" s="53">
        <v>0.005162241887905594</v>
      </c>
      <c r="K18" s="53" t="e">
        <f t="shared" si="1"/>
        <v>#REF!</v>
      </c>
      <c r="L18" s="7" t="e">
        <f>#REF!</f>
        <v>#REF!</v>
      </c>
      <c r="M18" s="37" t="e">
        <f>#REF!</f>
        <v>#REF!</v>
      </c>
      <c r="N18" s="37" t="e">
        <f>#REF!</f>
        <v>#REF!</v>
      </c>
      <c r="O18" s="37" t="e">
        <f>#REF!</f>
        <v>#REF!</v>
      </c>
      <c r="P18" s="4" t="e">
        <f>#REF!</f>
        <v>#REF!</v>
      </c>
      <c r="Q18" s="39" t="e">
        <f>#REF!</f>
        <v>#REF!</v>
      </c>
    </row>
    <row r="19" spans="2:17" ht="12.75">
      <c r="B19" s="12" t="s">
        <v>12</v>
      </c>
      <c r="C19" s="36" t="e">
        <f>ROUND(#REF!,-3)</f>
        <v>#REF!</v>
      </c>
      <c r="D19" s="36" t="e">
        <f>ROUND(#REF!,-3)</f>
        <v>#REF!</v>
      </c>
      <c r="E19" s="36" t="e">
        <f>ROUND(#REF!,-3)</f>
        <v>#REF!</v>
      </c>
      <c r="F19" s="36" t="e">
        <f>ROUND(#REF!,-3)</f>
        <v>#REF!</v>
      </c>
      <c r="G19" s="36" t="e">
        <f>ROUND(#REF!,-3)</f>
        <v>#REF!</v>
      </c>
      <c r="H19" s="28" t="e">
        <f>ROUND(#REF!,-3)</f>
        <v>#REF!</v>
      </c>
      <c r="I19" s="53" t="e">
        <f t="shared" si="0"/>
        <v>#REF!</v>
      </c>
      <c r="J19" s="53">
        <v>0.07233273056057876</v>
      </c>
      <c r="K19" s="53" t="e">
        <f t="shared" si="1"/>
        <v>#REF!</v>
      </c>
      <c r="L19" s="7" t="e">
        <f>#REF!</f>
        <v>#REF!</v>
      </c>
      <c r="M19" s="37" t="e">
        <f>#REF!</f>
        <v>#REF!</v>
      </c>
      <c r="N19" s="37" t="e">
        <f>#REF!</f>
        <v>#REF!</v>
      </c>
      <c r="O19" s="37" t="e">
        <f>#REF!</f>
        <v>#REF!</v>
      </c>
      <c r="P19" s="4" t="e">
        <f>#REF!</f>
        <v>#REF!</v>
      </c>
      <c r="Q19" s="39" t="e">
        <f>#REF!</f>
        <v>#REF!</v>
      </c>
    </row>
    <row r="20" spans="2:17" ht="12.75">
      <c r="B20" s="12" t="s">
        <v>8</v>
      </c>
      <c r="C20" s="36" t="e">
        <f>ROUND(#REF!,-3)</f>
        <v>#REF!</v>
      </c>
      <c r="D20" s="36" t="e">
        <f>ROUND(#REF!,-3)</f>
        <v>#REF!</v>
      </c>
      <c r="E20" s="36" t="e">
        <f>ROUND(#REF!,-3)</f>
        <v>#REF!</v>
      </c>
      <c r="F20" s="36" t="e">
        <f>ROUND(#REF!,-3)</f>
        <v>#REF!</v>
      </c>
      <c r="G20" s="36" t="e">
        <f>ROUND(#REF!,-3)</f>
        <v>#REF!</v>
      </c>
      <c r="H20" s="28" t="e">
        <f>ROUND(#REF!,-3)</f>
        <v>#REF!</v>
      </c>
      <c r="I20" s="53" t="e">
        <f t="shared" si="0"/>
        <v>#REF!</v>
      </c>
      <c r="J20" s="53">
        <v>0.00909421607857408</v>
      </c>
      <c r="K20" s="53" t="e">
        <f t="shared" si="1"/>
        <v>#REF!</v>
      </c>
      <c r="L20" s="7" t="e">
        <f>#REF!</f>
        <v>#REF!</v>
      </c>
      <c r="M20" s="37" t="e">
        <f>#REF!</f>
        <v>#REF!</v>
      </c>
      <c r="N20" s="37" t="e">
        <f>#REF!</f>
        <v>#REF!</v>
      </c>
      <c r="O20" s="37" t="e">
        <f>#REF!</f>
        <v>#REF!</v>
      </c>
      <c r="P20" s="4" t="e">
        <f>#REF!</f>
        <v>#REF!</v>
      </c>
      <c r="Q20" s="39" t="e">
        <f>#REF!</f>
        <v>#REF!</v>
      </c>
    </row>
    <row r="21" spans="2:17" ht="24.75" customHeight="1">
      <c r="B21" s="42" t="s">
        <v>30</v>
      </c>
      <c r="C21" s="50" t="e">
        <f>AVERAGE(C5:C20)</f>
        <v>#REF!</v>
      </c>
      <c r="D21" s="50" t="e">
        <f aca="true" t="shared" si="2" ref="D21:K21">AVERAGE(D5:D20)</f>
        <v>#REF!</v>
      </c>
      <c r="E21" s="50" t="e">
        <f t="shared" si="2"/>
        <v>#REF!</v>
      </c>
      <c r="F21" s="50" t="e">
        <f>AVERAGE(F5:F20)</f>
        <v>#REF!</v>
      </c>
      <c r="G21" s="5" t="e">
        <f t="shared" si="2"/>
        <v>#REF!</v>
      </c>
      <c r="H21" s="50" t="e">
        <f t="shared" si="2"/>
        <v>#REF!</v>
      </c>
      <c r="I21" s="52" t="e">
        <f>AVERAGE(I5:I20)</f>
        <v>#REF!</v>
      </c>
      <c r="J21" s="52">
        <v>0.016466254198620293</v>
      </c>
      <c r="K21" s="54" t="e">
        <f t="shared" si="2"/>
        <v>#REF!</v>
      </c>
      <c r="L21" s="51" t="e">
        <f>AVERAGE(L5:L20)</f>
        <v>#REF!</v>
      </c>
      <c r="M21" s="43" t="e">
        <f>SUM(M5:M20)</f>
        <v>#REF!</v>
      </c>
      <c r="N21" s="43" t="e">
        <f>SUM(N5:N20)</f>
        <v>#REF!</v>
      </c>
      <c r="O21" s="43" t="e">
        <f>SUM(O5:O20)</f>
        <v>#REF!</v>
      </c>
      <c r="P21" s="23" t="e">
        <f>SUM(P5:P20)</f>
        <v>#REF!</v>
      </c>
      <c r="Q21" s="41" t="e">
        <f>SUM(Q5:Q20)</f>
        <v>#REF!</v>
      </c>
    </row>
    <row r="22" ht="12.75">
      <c r="R22" s="1" t="s">
        <v>18</v>
      </c>
    </row>
    <row r="23" spans="15:19" ht="12.75">
      <c r="O23" s="2"/>
      <c r="R23" s="42" t="s">
        <v>44</v>
      </c>
      <c r="S23" s="58" t="e">
        <f>O21</f>
        <v>#REF!</v>
      </c>
    </row>
    <row r="24" spans="2:19" ht="12.75">
      <c r="B24" s="8"/>
      <c r="C24" s="8"/>
      <c r="D24" s="8"/>
      <c r="E24" s="8"/>
      <c r="F24" s="8"/>
      <c r="G24" s="8"/>
      <c r="I24" s="56"/>
      <c r="J24" s="56"/>
      <c r="R24" s="42" t="s">
        <v>45</v>
      </c>
      <c r="S24" s="58" t="e">
        <f>N21</f>
        <v>#REF!</v>
      </c>
    </row>
    <row r="25" spans="2:19" ht="12.75">
      <c r="B25" s="8"/>
      <c r="C25" s="8"/>
      <c r="D25" s="8"/>
      <c r="E25" s="8"/>
      <c r="F25" s="8"/>
      <c r="G25" s="8"/>
      <c r="I25" s="56"/>
      <c r="J25" s="56"/>
      <c r="R25" s="42" t="s">
        <v>50</v>
      </c>
      <c r="S25" s="58" t="e">
        <f>M21</f>
        <v>#REF!</v>
      </c>
    </row>
    <row r="26" spans="7:21" ht="12.75">
      <c r="G26" s="55"/>
      <c r="R26" s="59" t="s">
        <v>51</v>
      </c>
      <c r="S26" s="60" t="e">
        <f>M21+N21</f>
        <v>#REF!</v>
      </c>
      <c r="T26" t="s">
        <v>43</v>
      </c>
      <c r="U26" s="57" t="e">
        <f>S26/S27-1</f>
        <v>#REF!</v>
      </c>
    </row>
    <row r="27" spans="18:21" ht="12.75">
      <c r="R27" s="59" t="s">
        <v>52</v>
      </c>
      <c r="S27" s="60" t="e">
        <f>O21+N21</f>
        <v>#REF!</v>
      </c>
      <c r="T27" s="8" t="s">
        <v>43</v>
      </c>
      <c r="U27" s="57"/>
    </row>
    <row r="28" ht="12.75">
      <c r="S28" s="2"/>
    </row>
  </sheetData>
  <sheetProtection/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C67"/>
  <sheetViews>
    <sheetView rightToLeft="1" zoomScalePageLayoutView="0" workbookViewId="0" topLeftCell="A31">
      <selection activeCell="D49" sqref="D49"/>
    </sheetView>
  </sheetViews>
  <sheetFormatPr defaultColWidth="9.140625" defaultRowHeight="12.75"/>
  <sheetData>
    <row r="1" ht="13.5" thickBot="1"/>
    <row r="2" spans="2:3" ht="45">
      <c r="B2" s="64" t="s">
        <v>64</v>
      </c>
      <c r="C2" s="65" t="s">
        <v>65</v>
      </c>
    </row>
    <row r="3" spans="2:3" ht="12.75">
      <c r="B3" s="66">
        <v>2010</v>
      </c>
      <c r="C3" s="67">
        <v>0.137</v>
      </c>
    </row>
    <row r="4" spans="2:3" ht="12.75">
      <c r="B4" s="66" t="s">
        <v>74</v>
      </c>
      <c r="C4" s="67">
        <v>0.03</v>
      </c>
    </row>
    <row r="5" spans="2:3" ht="12.75">
      <c r="B5" s="66" t="s">
        <v>75</v>
      </c>
      <c r="C5" s="67">
        <v>0.05</v>
      </c>
    </row>
    <row r="6" spans="2:3" ht="13.5" thickBot="1">
      <c r="B6" s="66" t="s">
        <v>76</v>
      </c>
      <c r="C6" s="68">
        <v>0.046</v>
      </c>
    </row>
    <row r="7" spans="2:3" ht="13.5" thickBot="1">
      <c r="B7" s="66" t="s">
        <v>77</v>
      </c>
      <c r="C7" s="68">
        <v>0.05</v>
      </c>
    </row>
    <row r="26" ht="13.5" thickBot="1"/>
    <row r="27" spans="2:3" ht="45">
      <c r="B27" s="64" t="s">
        <v>64</v>
      </c>
      <c r="C27" s="65" t="s">
        <v>65</v>
      </c>
    </row>
    <row r="28" spans="2:3" ht="12.75">
      <c r="B28" s="69" t="s">
        <v>82</v>
      </c>
      <c r="C28" s="67">
        <v>0.041</v>
      </c>
    </row>
    <row r="29" spans="2:3" ht="12.75">
      <c r="B29" s="69" t="s">
        <v>83</v>
      </c>
      <c r="C29" s="67">
        <v>0.032</v>
      </c>
    </row>
    <row r="30" spans="2:3" ht="12.75">
      <c r="B30" s="69" t="s">
        <v>84</v>
      </c>
      <c r="C30" s="67">
        <v>0.024</v>
      </c>
    </row>
    <row r="31" spans="2:3" ht="12.75">
      <c r="B31" s="69" t="s">
        <v>85</v>
      </c>
      <c r="C31" s="67">
        <v>0.038</v>
      </c>
    </row>
    <row r="32" spans="2:3" ht="12.75">
      <c r="B32" s="69" t="s">
        <v>66</v>
      </c>
      <c r="C32" s="67">
        <v>0.025</v>
      </c>
    </row>
    <row r="33" spans="2:3" ht="12.75">
      <c r="B33" s="69" t="s">
        <v>67</v>
      </c>
      <c r="C33" s="67">
        <v>0.016</v>
      </c>
    </row>
    <row r="34" spans="2:3" ht="12.75">
      <c r="B34" s="69" t="s">
        <v>68</v>
      </c>
      <c r="C34" s="67">
        <v>-0.012</v>
      </c>
    </row>
    <row r="35" spans="2:3" ht="12.75">
      <c r="B35" s="69" t="s">
        <v>69</v>
      </c>
      <c r="C35" s="67">
        <v>-0.01</v>
      </c>
    </row>
    <row r="36" spans="2:3" ht="12.75">
      <c r="B36" s="69" t="s">
        <v>70</v>
      </c>
      <c r="C36" s="67">
        <v>0</v>
      </c>
    </row>
    <row r="37" spans="2:3" ht="12.75">
      <c r="B37" s="69" t="s">
        <v>71</v>
      </c>
      <c r="C37" s="67">
        <v>0.019</v>
      </c>
    </row>
    <row r="38" spans="2:3" ht="12.75">
      <c r="B38" s="69" t="s">
        <v>72</v>
      </c>
      <c r="C38" s="67">
        <v>0.01</v>
      </c>
    </row>
    <row r="39" spans="2:3" ht="12.75">
      <c r="B39" s="69" t="s">
        <v>73</v>
      </c>
      <c r="C39" s="67">
        <v>0.016</v>
      </c>
    </row>
    <row r="40" spans="2:3" ht="12.75">
      <c r="B40" s="69" t="s">
        <v>78</v>
      </c>
      <c r="C40" s="67">
        <v>0.009</v>
      </c>
    </row>
    <row r="41" spans="2:3" ht="12.75">
      <c r="B41" s="69" t="s">
        <v>79</v>
      </c>
      <c r="C41" s="67">
        <v>0.01</v>
      </c>
    </row>
    <row r="42" spans="2:3" ht="13.5" thickBot="1">
      <c r="B42" s="69" t="s">
        <v>80</v>
      </c>
      <c r="C42" s="68">
        <v>0.019</v>
      </c>
    </row>
    <row r="43" spans="2:3" ht="13.5" thickBot="1">
      <c r="B43" s="69" t="s">
        <v>81</v>
      </c>
      <c r="C43" s="68">
        <v>0.007</v>
      </c>
    </row>
    <row r="44" spans="2:3" ht="12.75">
      <c r="B44" s="69" t="s">
        <v>86</v>
      </c>
      <c r="C44" s="67">
        <v>0.015</v>
      </c>
    </row>
    <row r="45" spans="2:3" ht="13.5" thickBot="1">
      <c r="B45" s="69" t="s">
        <v>87</v>
      </c>
      <c r="C45" s="68">
        <v>0.016</v>
      </c>
    </row>
    <row r="46" spans="2:3" ht="13.5" thickBot="1">
      <c r="B46" s="69" t="s">
        <v>88</v>
      </c>
      <c r="C46" s="68">
        <v>0.003</v>
      </c>
    </row>
    <row r="47" spans="2:3" ht="13.5" thickBot="1">
      <c r="B47" s="69" t="s">
        <v>89</v>
      </c>
      <c r="C47" s="68">
        <v>0.014</v>
      </c>
    </row>
    <row r="50" ht="13.5" thickBot="1"/>
    <row r="51" spans="2:3" ht="45">
      <c r="B51" s="64" t="s">
        <v>64</v>
      </c>
      <c r="C51" s="65" t="s">
        <v>65</v>
      </c>
    </row>
    <row r="52" spans="2:3" ht="12.75">
      <c r="B52" s="69" t="s">
        <v>66</v>
      </c>
      <c r="C52" s="67">
        <v>0.025</v>
      </c>
    </row>
    <row r="53" spans="2:3" ht="12.75">
      <c r="B53" s="69" t="s">
        <v>67</v>
      </c>
      <c r="C53" s="67">
        <v>0.016</v>
      </c>
    </row>
    <row r="54" spans="2:3" ht="12.75">
      <c r="B54" s="69" t="s">
        <v>68</v>
      </c>
      <c r="C54" s="67">
        <v>-0.012</v>
      </c>
    </row>
    <row r="55" spans="2:3" ht="12.75">
      <c r="B55" s="69" t="s">
        <v>69</v>
      </c>
      <c r="C55" s="67">
        <v>-0.01</v>
      </c>
    </row>
    <row r="56" spans="2:3" ht="12.75">
      <c r="B56" s="69" t="s">
        <v>70</v>
      </c>
      <c r="C56" s="67">
        <v>0</v>
      </c>
    </row>
    <row r="57" spans="2:3" ht="12.75">
      <c r="B57" s="69" t="s">
        <v>71</v>
      </c>
      <c r="C57" s="67">
        <v>0.019</v>
      </c>
    </row>
    <row r="58" spans="2:3" ht="12.75">
      <c r="B58" s="69" t="s">
        <v>72</v>
      </c>
      <c r="C58" s="67">
        <v>0.01</v>
      </c>
    </row>
    <row r="59" spans="2:3" ht="12.75">
      <c r="B59" s="69" t="s">
        <v>73</v>
      </c>
      <c r="C59" s="67">
        <v>0.016</v>
      </c>
    </row>
    <row r="60" spans="2:3" ht="12.75">
      <c r="B60" s="69" t="s">
        <v>78</v>
      </c>
      <c r="C60" s="67">
        <v>0.009</v>
      </c>
    </row>
    <row r="61" spans="2:3" ht="12.75">
      <c r="B61" s="69" t="s">
        <v>79</v>
      </c>
      <c r="C61" s="67">
        <v>0.01</v>
      </c>
    </row>
    <row r="62" spans="2:3" ht="13.5" thickBot="1">
      <c r="B62" s="69" t="s">
        <v>80</v>
      </c>
      <c r="C62" s="68">
        <v>0.019</v>
      </c>
    </row>
    <row r="63" spans="2:3" ht="13.5" thickBot="1">
      <c r="B63" s="69" t="s">
        <v>81</v>
      </c>
      <c r="C63" s="68">
        <v>0.007</v>
      </c>
    </row>
    <row r="64" spans="2:3" ht="12.75">
      <c r="B64" s="69" t="s">
        <v>86</v>
      </c>
      <c r="C64" s="67">
        <v>0.015</v>
      </c>
    </row>
    <row r="65" spans="2:3" ht="13.5" thickBot="1">
      <c r="B65" s="69" t="s">
        <v>87</v>
      </c>
      <c r="C65" s="68">
        <v>0.016</v>
      </c>
    </row>
    <row r="66" spans="2:3" ht="13.5" thickBot="1">
      <c r="B66" s="69" t="s">
        <v>88</v>
      </c>
      <c r="C66" s="68">
        <v>0.003</v>
      </c>
    </row>
    <row r="67" spans="2:3" ht="13.5" thickBot="1">
      <c r="B67" s="69" t="s">
        <v>89</v>
      </c>
      <c r="C67" s="68">
        <v>0.014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3"/>
  <sheetViews>
    <sheetView rightToLeft="1" tabSelected="1" workbookViewId="0" topLeftCell="A1">
      <selection activeCell="A1" sqref="A1:H1"/>
    </sheetView>
  </sheetViews>
  <sheetFormatPr defaultColWidth="9.140625" defaultRowHeight="12.75"/>
  <cols>
    <col min="1" max="1" width="12.57421875" style="0" customWidth="1"/>
    <col min="2" max="2" width="4.57421875" style="0" customWidth="1"/>
    <col min="3" max="3" width="6.421875" style="144" customWidth="1"/>
    <col min="4" max="4" width="7.28125" style="144" bestFit="1" customWidth="1"/>
    <col min="5" max="5" width="8.00390625" style="144" bestFit="1" customWidth="1"/>
    <col min="6" max="6" width="10.8515625" style="0" bestFit="1" customWidth="1"/>
    <col min="7" max="7" width="12.421875" style="0" bestFit="1" customWidth="1"/>
    <col min="8" max="8" width="10.8515625" style="0" bestFit="1" customWidth="1"/>
    <col min="9" max="9" width="15.140625" style="0" hidden="1" customWidth="1"/>
    <col min="10" max="10" width="12.7109375" style="0" hidden="1" customWidth="1"/>
    <col min="11" max="11" width="10.8515625" style="0" hidden="1" customWidth="1"/>
    <col min="12" max="12" width="40.7109375" style="0" bestFit="1" customWidth="1"/>
    <col min="13" max="14" width="12.8515625" style="0" hidden="1" customWidth="1"/>
    <col min="15" max="16" width="11.8515625" style="0" hidden="1" customWidth="1"/>
    <col min="17" max="17" width="10.57421875" style="0" hidden="1" customWidth="1"/>
    <col min="18" max="18" width="12.28125" style="0" customWidth="1"/>
    <col min="20" max="20" width="12.7109375" style="0" bestFit="1" customWidth="1"/>
  </cols>
  <sheetData>
    <row r="1" spans="1:8" ht="12.75">
      <c r="A1" s="166" t="s">
        <v>168</v>
      </c>
      <c r="B1" s="165"/>
      <c r="C1" s="165"/>
      <c r="D1" s="165"/>
      <c r="E1" s="165"/>
      <c r="F1" s="165"/>
      <c r="G1" s="165"/>
      <c r="H1" s="165"/>
    </row>
    <row r="2" spans="1:13" ht="78" customHeight="1" thickBot="1">
      <c r="A2" s="121" t="s">
        <v>146</v>
      </c>
      <c r="B2" s="126" t="s">
        <v>147</v>
      </c>
      <c r="C2" s="137" t="s">
        <v>159</v>
      </c>
      <c r="D2" s="137" t="s">
        <v>160</v>
      </c>
      <c r="E2" s="137" t="s">
        <v>153</v>
      </c>
      <c r="F2" s="121" t="s">
        <v>152</v>
      </c>
      <c r="G2" s="126" t="s">
        <v>161</v>
      </c>
      <c r="H2" s="121" t="s">
        <v>148</v>
      </c>
      <c r="M2" t="s">
        <v>145</v>
      </c>
    </row>
    <row r="3" spans="1:8" ht="12.75">
      <c r="A3" s="133" t="s">
        <v>17</v>
      </c>
      <c r="B3" s="129">
        <v>2</v>
      </c>
      <c r="C3" s="138">
        <v>2500</v>
      </c>
      <c r="D3" s="138">
        <v>2900</v>
      </c>
      <c r="E3" s="155">
        <f>D3/C3-1</f>
        <v>0.15999999999999992</v>
      </c>
      <c r="F3" s="145">
        <f>(E3+E4+E5+E6)/4</f>
        <v>0.1284973404255319</v>
      </c>
      <c r="G3" s="130"/>
      <c r="H3" s="145"/>
    </row>
    <row r="4" spans="1:8" ht="12.75">
      <c r="A4" s="134"/>
      <c r="B4" s="128">
        <v>3</v>
      </c>
      <c r="C4" s="139">
        <v>3200</v>
      </c>
      <c r="D4" s="139">
        <v>3400</v>
      </c>
      <c r="E4" s="149">
        <f>D4/C4-1</f>
        <v>0.0625</v>
      </c>
      <c r="F4" s="146"/>
      <c r="G4" s="127"/>
      <c r="H4" s="146"/>
    </row>
    <row r="5" spans="1:13" ht="12.75">
      <c r="A5" s="134"/>
      <c r="B5" s="128">
        <v>4</v>
      </c>
      <c r="C5" s="139">
        <v>4000</v>
      </c>
      <c r="D5" s="139">
        <v>4400</v>
      </c>
      <c r="E5" s="156">
        <f>D5/C5-1</f>
        <v>0.10000000000000009</v>
      </c>
      <c r="F5" s="147"/>
      <c r="G5" s="125">
        <v>1250000</v>
      </c>
      <c r="H5" s="147">
        <f>(D5*12)/G5</f>
        <v>0.04224</v>
      </c>
      <c r="M5">
        <v>0.2547455665039693</v>
      </c>
    </row>
    <row r="6" spans="1:8" ht="13.5" thickBot="1">
      <c r="A6" s="135"/>
      <c r="B6" s="131">
        <v>5</v>
      </c>
      <c r="C6" s="140">
        <v>4700</v>
      </c>
      <c r="D6" s="140">
        <v>5600</v>
      </c>
      <c r="E6" s="157">
        <f aca="true" t="shared" si="0" ref="E6:E66">D6/C6-1</f>
        <v>0.1914893617021276</v>
      </c>
      <c r="F6" s="148"/>
      <c r="G6" s="132"/>
      <c r="H6" s="148"/>
    </row>
    <row r="7" spans="1:8" ht="12.75">
      <c r="A7" s="133" t="s">
        <v>2</v>
      </c>
      <c r="B7" s="129">
        <v>2</v>
      </c>
      <c r="C7" s="138">
        <v>2900</v>
      </c>
      <c r="D7" s="138">
        <v>2800</v>
      </c>
      <c r="E7" s="151">
        <f aca="true" t="shared" si="1" ref="E7:E14">D7/C7-1</f>
        <v>-0.03448275862068961</v>
      </c>
      <c r="F7" s="145">
        <f>(E7+E8+E9+E10)/4</f>
        <v>0.0028012328372288287</v>
      </c>
      <c r="G7" s="130"/>
      <c r="H7" s="145"/>
    </row>
    <row r="8" spans="1:8" ht="12.75">
      <c r="A8" s="134"/>
      <c r="B8" s="128">
        <v>3</v>
      </c>
      <c r="C8" s="139">
        <v>3200</v>
      </c>
      <c r="D8" s="139">
        <v>3300</v>
      </c>
      <c r="E8" s="149">
        <f t="shared" si="1"/>
        <v>0.03125</v>
      </c>
      <c r="F8" s="146"/>
      <c r="G8" s="127"/>
      <c r="H8" s="146"/>
    </row>
    <row r="9" spans="1:13" ht="12.75">
      <c r="A9" s="134"/>
      <c r="B9" s="128">
        <v>4</v>
      </c>
      <c r="C9" s="139">
        <v>4700</v>
      </c>
      <c r="D9" s="139">
        <v>4600</v>
      </c>
      <c r="E9" s="149">
        <f t="shared" si="1"/>
        <v>-0.021276595744680882</v>
      </c>
      <c r="F9" s="147"/>
      <c r="G9" s="125">
        <v>1600000</v>
      </c>
      <c r="H9" s="147">
        <f>(D9*12)/G9</f>
        <v>0.0345</v>
      </c>
      <c r="M9">
        <v>0.1584059492338989</v>
      </c>
    </row>
    <row r="10" spans="1:8" ht="13.5" thickBot="1">
      <c r="A10" s="135"/>
      <c r="B10" s="131">
        <v>5</v>
      </c>
      <c r="C10" s="140">
        <v>5600</v>
      </c>
      <c r="D10" s="140">
        <v>5800</v>
      </c>
      <c r="E10" s="150">
        <f t="shared" si="1"/>
        <v>0.03571428571428581</v>
      </c>
      <c r="F10" s="148"/>
      <c r="G10" s="132"/>
      <c r="H10" s="148"/>
    </row>
    <row r="11" spans="1:8" ht="12.75">
      <c r="A11" s="133" t="s">
        <v>10</v>
      </c>
      <c r="B11" s="129">
        <v>2</v>
      </c>
      <c r="C11" s="138">
        <v>2500</v>
      </c>
      <c r="D11" s="138">
        <v>2500</v>
      </c>
      <c r="E11" s="151">
        <f t="shared" si="1"/>
        <v>0</v>
      </c>
      <c r="F11" s="145">
        <f>(E11+E12+E13+E14)/4</f>
        <v>0.021522852639873857</v>
      </c>
      <c r="G11" s="130"/>
      <c r="H11" s="145"/>
    </row>
    <row r="12" spans="1:8" ht="12.75">
      <c r="A12" s="134"/>
      <c r="B12" s="128">
        <v>3</v>
      </c>
      <c r="C12" s="139">
        <v>2700</v>
      </c>
      <c r="D12" s="139">
        <v>2800</v>
      </c>
      <c r="E12" s="149">
        <f t="shared" si="1"/>
        <v>0.03703703703703698</v>
      </c>
      <c r="F12" s="146"/>
      <c r="G12" s="127"/>
      <c r="H12" s="146"/>
    </row>
    <row r="13" spans="1:13" ht="12.75">
      <c r="A13" s="134"/>
      <c r="B13" s="128">
        <v>4</v>
      </c>
      <c r="C13" s="139">
        <v>3600</v>
      </c>
      <c r="D13" s="139">
        <v>3700</v>
      </c>
      <c r="E13" s="149">
        <f t="shared" si="1"/>
        <v>0.02777777777777768</v>
      </c>
      <c r="F13" s="147"/>
      <c r="G13" s="125">
        <v>1300000</v>
      </c>
      <c r="H13" s="147">
        <f>(D13*12)/G13</f>
        <v>0.03415384615384615</v>
      </c>
      <c r="M13">
        <v>0.14859321949212284</v>
      </c>
    </row>
    <row r="14" spans="1:8" ht="13.5" thickBot="1">
      <c r="A14" s="135"/>
      <c r="B14" s="131">
        <v>5</v>
      </c>
      <c r="C14" s="140">
        <v>4700</v>
      </c>
      <c r="D14" s="140">
        <v>4800</v>
      </c>
      <c r="E14" s="150">
        <f t="shared" si="1"/>
        <v>0.02127659574468077</v>
      </c>
      <c r="F14" s="148"/>
      <c r="G14" s="132"/>
      <c r="H14" s="148"/>
    </row>
    <row r="15" spans="1:8" ht="12.75">
      <c r="A15" s="133" t="s">
        <v>19</v>
      </c>
      <c r="B15" s="129">
        <v>2</v>
      </c>
      <c r="C15" s="138">
        <v>1900</v>
      </c>
      <c r="D15" s="138">
        <v>2000</v>
      </c>
      <c r="E15" s="151">
        <f t="shared" si="0"/>
        <v>0.05263157894736836</v>
      </c>
      <c r="F15" s="145">
        <f>(E15+E16+E17+E18)/4</f>
        <v>0.008402459954233388</v>
      </c>
      <c r="G15" s="130"/>
      <c r="H15" s="145"/>
    </row>
    <row r="16" spans="1:8" ht="12.75">
      <c r="A16" s="134"/>
      <c r="B16" s="128">
        <v>3</v>
      </c>
      <c r="C16" s="139">
        <v>2300</v>
      </c>
      <c r="D16" s="139">
        <v>2400</v>
      </c>
      <c r="E16" s="149">
        <f t="shared" si="0"/>
        <v>0.04347826086956519</v>
      </c>
      <c r="F16" s="146"/>
      <c r="G16" s="127"/>
      <c r="H16" s="146"/>
    </row>
    <row r="17" spans="1:13" ht="12.75">
      <c r="A17" s="134"/>
      <c r="B17" s="128">
        <v>4</v>
      </c>
      <c r="C17" s="139">
        <v>3200</v>
      </c>
      <c r="D17" s="139">
        <v>3000</v>
      </c>
      <c r="E17" s="149">
        <f t="shared" si="0"/>
        <v>-0.0625</v>
      </c>
      <c r="F17" s="147"/>
      <c r="G17" s="125">
        <v>1000000</v>
      </c>
      <c r="H17" s="147">
        <f>(D17*12)/G17</f>
        <v>0.036</v>
      </c>
      <c r="M17">
        <v>0.2474467399704859</v>
      </c>
    </row>
    <row r="18" spans="1:8" ht="13.5" thickBot="1">
      <c r="A18" s="135"/>
      <c r="B18" s="131">
        <v>5</v>
      </c>
      <c r="C18" s="140">
        <v>4000</v>
      </c>
      <c r="D18" s="140">
        <v>4000</v>
      </c>
      <c r="E18" s="150">
        <f t="shared" si="0"/>
        <v>0</v>
      </c>
      <c r="F18" s="148"/>
      <c r="G18" s="132"/>
      <c r="H18" s="148"/>
    </row>
    <row r="19" spans="1:8" ht="12.75">
      <c r="A19" s="133" t="s">
        <v>4</v>
      </c>
      <c r="B19" s="129">
        <v>2</v>
      </c>
      <c r="C19" s="138">
        <v>3600</v>
      </c>
      <c r="D19" s="138">
        <v>4200</v>
      </c>
      <c r="E19" s="155">
        <f t="shared" si="0"/>
        <v>0.16666666666666674</v>
      </c>
      <c r="F19" s="145">
        <f>(E19+E20+E21+E22)/4</f>
        <v>0.1004710144927537</v>
      </c>
      <c r="G19" s="130"/>
      <c r="H19" s="145"/>
    </row>
    <row r="20" spans="1:8" ht="12.75">
      <c r="A20" s="134"/>
      <c r="B20" s="128">
        <v>3</v>
      </c>
      <c r="C20" s="139">
        <v>4600</v>
      </c>
      <c r="D20" s="139">
        <v>4900</v>
      </c>
      <c r="E20" s="149">
        <f t="shared" si="0"/>
        <v>0.0652173913043479</v>
      </c>
      <c r="F20" s="146"/>
      <c r="G20" s="127"/>
      <c r="H20" s="146"/>
    </row>
    <row r="21" spans="1:13" ht="12.75">
      <c r="A21" s="134"/>
      <c r="B21" s="128">
        <v>4</v>
      </c>
      <c r="C21" s="139">
        <v>6000</v>
      </c>
      <c r="D21" s="139">
        <v>6300</v>
      </c>
      <c r="E21" s="149">
        <f t="shared" si="0"/>
        <v>0.050000000000000044</v>
      </c>
      <c r="F21" s="147"/>
      <c r="G21" s="125">
        <v>2650000</v>
      </c>
      <c r="H21" s="147">
        <f>(D21*12)/G21</f>
        <v>0.028528301886792454</v>
      </c>
      <c r="M21">
        <v>0.19808431396769757</v>
      </c>
    </row>
    <row r="22" spans="1:8" ht="13.5" thickBot="1">
      <c r="A22" s="135"/>
      <c r="B22" s="131">
        <v>5</v>
      </c>
      <c r="C22" s="140">
        <v>7500</v>
      </c>
      <c r="D22" s="140">
        <v>8400</v>
      </c>
      <c r="E22" s="157">
        <f t="shared" si="0"/>
        <v>0.1200000000000001</v>
      </c>
      <c r="F22" s="148"/>
      <c r="G22" s="132"/>
      <c r="H22" s="148"/>
    </row>
    <row r="23" spans="1:8" ht="12.75">
      <c r="A23" s="133" t="s">
        <v>0</v>
      </c>
      <c r="B23" s="129">
        <v>2</v>
      </c>
      <c r="C23" s="138">
        <v>3300</v>
      </c>
      <c r="D23" s="138">
        <v>3300</v>
      </c>
      <c r="E23" s="151">
        <f t="shared" si="0"/>
        <v>0</v>
      </c>
      <c r="F23" s="145">
        <f>(E23+E24+E25+E26)/4</f>
        <v>0.005102040816326536</v>
      </c>
      <c r="G23" s="130"/>
      <c r="H23" s="145"/>
    </row>
    <row r="24" spans="1:8" ht="12.75">
      <c r="A24" s="134"/>
      <c r="B24" s="128">
        <v>3</v>
      </c>
      <c r="C24" s="139">
        <v>3800</v>
      </c>
      <c r="D24" s="139">
        <v>3800</v>
      </c>
      <c r="E24" s="149">
        <f t="shared" si="0"/>
        <v>0</v>
      </c>
      <c r="F24" s="146"/>
      <c r="G24" s="127"/>
      <c r="H24" s="146"/>
    </row>
    <row r="25" spans="1:13" ht="12.75">
      <c r="A25" s="134"/>
      <c r="B25" s="128">
        <v>4</v>
      </c>
      <c r="C25" s="139">
        <v>4900</v>
      </c>
      <c r="D25" s="139">
        <v>5000</v>
      </c>
      <c r="E25" s="149">
        <f t="shared" si="0"/>
        <v>0.020408163265306145</v>
      </c>
      <c r="F25" s="147"/>
      <c r="G25" s="125">
        <v>1920000</v>
      </c>
      <c r="H25" s="147">
        <f>(D25*12)/G25</f>
        <v>0.03125</v>
      </c>
      <c r="M25">
        <v>0.15612763016780812</v>
      </c>
    </row>
    <row r="26" spans="1:8" ht="13.5" thickBot="1">
      <c r="A26" s="135"/>
      <c r="B26" s="131">
        <v>5</v>
      </c>
      <c r="C26" s="140">
        <v>6300</v>
      </c>
      <c r="D26" s="140">
        <v>6300</v>
      </c>
      <c r="E26" s="150">
        <f t="shared" si="0"/>
        <v>0</v>
      </c>
      <c r="F26" s="148"/>
      <c r="G26" s="132"/>
      <c r="H26" s="148"/>
    </row>
    <row r="27" spans="1:8" ht="12.75">
      <c r="A27" s="133" t="s">
        <v>13</v>
      </c>
      <c r="B27" s="129">
        <v>2</v>
      </c>
      <c r="C27" s="138">
        <v>2300</v>
      </c>
      <c r="D27" s="138">
        <v>2300</v>
      </c>
      <c r="E27" s="151">
        <f t="shared" si="0"/>
        <v>0</v>
      </c>
      <c r="F27" s="145">
        <f>(E27+E28+E29+E30)/4</f>
        <v>0.026238790089679304</v>
      </c>
      <c r="G27" s="130"/>
      <c r="H27" s="145"/>
    </row>
    <row r="28" spans="1:8" ht="12.75">
      <c r="A28" s="134"/>
      <c r="B28" s="128">
        <v>3</v>
      </c>
      <c r="C28" s="139">
        <v>2700</v>
      </c>
      <c r="D28" s="139">
        <v>3000</v>
      </c>
      <c r="E28" s="156">
        <f t="shared" si="0"/>
        <v>0.11111111111111116</v>
      </c>
      <c r="F28" s="146"/>
      <c r="G28" s="127"/>
      <c r="H28" s="146"/>
    </row>
    <row r="29" spans="1:13" ht="12.75">
      <c r="A29" s="134"/>
      <c r="B29" s="128">
        <v>4</v>
      </c>
      <c r="C29" s="139">
        <v>3400</v>
      </c>
      <c r="D29" s="139">
        <v>3300</v>
      </c>
      <c r="E29" s="149">
        <f t="shared" si="0"/>
        <v>-0.02941176470588236</v>
      </c>
      <c r="F29" s="147"/>
      <c r="G29" s="125">
        <v>1360000</v>
      </c>
      <c r="H29" s="147">
        <f>(D29*12)/G29</f>
        <v>0.02911764705882353</v>
      </c>
      <c r="M29">
        <v>0.22992809090989413</v>
      </c>
    </row>
    <row r="30" spans="1:8" ht="13.5" thickBot="1">
      <c r="A30" s="135"/>
      <c r="B30" s="131">
        <v>5</v>
      </c>
      <c r="C30" s="140">
        <v>4300</v>
      </c>
      <c r="D30" s="140">
        <v>4400</v>
      </c>
      <c r="E30" s="150">
        <f t="shared" si="0"/>
        <v>0.023255813953488413</v>
      </c>
      <c r="F30" s="148"/>
      <c r="G30" s="132"/>
      <c r="H30" s="148"/>
    </row>
    <row r="31" spans="1:8" ht="12.75">
      <c r="A31" s="133" t="s">
        <v>1</v>
      </c>
      <c r="B31" s="129">
        <v>2</v>
      </c>
      <c r="C31" s="138">
        <v>3400</v>
      </c>
      <c r="D31" s="138">
        <v>3400</v>
      </c>
      <c r="E31" s="151">
        <f t="shared" si="0"/>
        <v>0</v>
      </c>
      <c r="F31" s="145">
        <f>(E31+E32+E33+E34)/4</f>
        <v>0.016240058391221196</v>
      </c>
      <c r="G31" s="130"/>
      <c r="H31" s="145"/>
    </row>
    <row r="32" spans="1:8" ht="12.75">
      <c r="A32" s="134"/>
      <c r="B32" s="128">
        <v>3</v>
      </c>
      <c r="C32" s="139">
        <v>4300</v>
      </c>
      <c r="D32" s="139">
        <v>4100</v>
      </c>
      <c r="E32" s="149">
        <f t="shared" si="0"/>
        <v>-0.046511627906976716</v>
      </c>
      <c r="F32" s="146"/>
      <c r="G32" s="127"/>
      <c r="H32" s="146"/>
    </row>
    <row r="33" spans="1:13" ht="12.75">
      <c r="A33" s="134"/>
      <c r="B33" s="128">
        <v>4</v>
      </c>
      <c r="C33" s="139">
        <v>5600</v>
      </c>
      <c r="D33" s="139">
        <v>5800</v>
      </c>
      <c r="E33" s="149">
        <f t="shared" si="0"/>
        <v>0.03571428571428581</v>
      </c>
      <c r="F33" s="147"/>
      <c r="G33" s="125">
        <v>2210000</v>
      </c>
      <c r="H33" s="147">
        <f>(D33*12)/G33</f>
        <v>0.03149321266968326</v>
      </c>
      <c r="M33">
        <v>0.30278607087524956</v>
      </c>
    </row>
    <row r="34" spans="1:8" ht="13.5" thickBot="1">
      <c r="A34" s="135"/>
      <c r="B34" s="131">
        <v>5</v>
      </c>
      <c r="C34" s="140">
        <v>6600</v>
      </c>
      <c r="D34" s="140">
        <v>7100</v>
      </c>
      <c r="E34" s="150">
        <f t="shared" si="0"/>
        <v>0.07575757575757569</v>
      </c>
      <c r="F34" s="148"/>
      <c r="G34" s="132"/>
      <c r="H34" s="148"/>
    </row>
    <row r="35" spans="1:8" ht="12.75">
      <c r="A35" s="133" t="s">
        <v>23</v>
      </c>
      <c r="B35" s="129">
        <v>2</v>
      </c>
      <c r="C35" s="138">
        <v>3300</v>
      </c>
      <c r="D35" s="138">
        <v>3400</v>
      </c>
      <c r="E35" s="151">
        <f t="shared" si="0"/>
        <v>0.030303030303030276</v>
      </c>
      <c r="F35" s="145">
        <f>(E35+E36+E37+E38)/4</f>
        <v>0.013349119552127031</v>
      </c>
      <c r="G35" s="130"/>
      <c r="H35" s="145"/>
    </row>
    <row r="36" spans="1:8" ht="12.75">
      <c r="A36" s="134"/>
      <c r="B36" s="128">
        <v>3</v>
      </c>
      <c r="C36" s="139">
        <v>3800</v>
      </c>
      <c r="D36" s="139">
        <v>3500</v>
      </c>
      <c r="E36" s="149">
        <f t="shared" si="0"/>
        <v>-0.07894736842105265</v>
      </c>
      <c r="F36" s="146"/>
      <c r="G36" s="127"/>
      <c r="H36" s="146"/>
    </row>
    <row r="37" spans="1:13" ht="12.75">
      <c r="A37" s="134"/>
      <c r="B37" s="128">
        <v>4</v>
      </c>
      <c r="C37" s="139">
        <v>4900</v>
      </c>
      <c r="D37" s="139">
        <v>5400</v>
      </c>
      <c r="E37" s="156">
        <f t="shared" si="0"/>
        <v>0.1020408163265305</v>
      </c>
      <c r="F37" s="147"/>
      <c r="G37" s="125">
        <v>2220000</v>
      </c>
      <c r="H37" s="147">
        <f>(D37*12)/G37</f>
        <v>0.02918918918918919</v>
      </c>
      <c r="M37">
        <v>0.11894428909890269</v>
      </c>
    </row>
    <row r="38" spans="1:8" ht="13.5" thickBot="1">
      <c r="A38" s="135"/>
      <c r="B38" s="131">
        <v>5</v>
      </c>
      <c r="C38" s="140">
        <v>6500</v>
      </c>
      <c r="D38" s="140">
        <v>6500</v>
      </c>
      <c r="E38" s="150">
        <f t="shared" si="0"/>
        <v>0</v>
      </c>
      <c r="F38" s="148"/>
      <c r="G38" s="132"/>
      <c r="H38" s="148"/>
    </row>
    <row r="39" spans="1:8" ht="12.75">
      <c r="A39" s="133" t="s">
        <v>11</v>
      </c>
      <c r="B39" s="129">
        <v>2</v>
      </c>
      <c r="C39" s="138">
        <v>3600</v>
      </c>
      <c r="D39" s="138">
        <v>3400</v>
      </c>
      <c r="E39" s="151">
        <f t="shared" si="0"/>
        <v>-0.05555555555555558</v>
      </c>
      <c r="F39" s="145">
        <f>(E39+E40+E41+E42)/4</f>
        <v>0.04664570230607967</v>
      </c>
      <c r="G39" s="130"/>
      <c r="H39" s="145"/>
    </row>
    <row r="40" spans="1:8" ht="12.75">
      <c r="A40" s="134"/>
      <c r="B40" s="128">
        <v>3</v>
      </c>
      <c r="C40" s="139">
        <v>4500</v>
      </c>
      <c r="D40" s="139">
        <v>4500</v>
      </c>
      <c r="E40" s="149">
        <f t="shared" si="0"/>
        <v>0</v>
      </c>
      <c r="F40" s="146"/>
      <c r="G40" s="127"/>
      <c r="H40" s="146"/>
    </row>
    <row r="41" spans="1:13" ht="12.75">
      <c r="A41" s="134"/>
      <c r="B41" s="128">
        <v>4</v>
      </c>
      <c r="C41" s="139">
        <v>5300</v>
      </c>
      <c r="D41" s="139">
        <v>5700</v>
      </c>
      <c r="E41" s="149">
        <f t="shared" si="0"/>
        <v>0.07547169811320753</v>
      </c>
      <c r="F41" s="147"/>
      <c r="G41" s="125">
        <v>1870000</v>
      </c>
      <c r="H41" s="147">
        <f>(D41*12)/G41</f>
        <v>0.03657754010695187</v>
      </c>
      <c r="M41">
        <v>0.07981509217180603</v>
      </c>
    </row>
    <row r="42" spans="1:8" ht="13.5" thickBot="1">
      <c r="A42" s="135"/>
      <c r="B42" s="131">
        <v>5</v>
      </c>
      <c r="C42" s="140">
        <v>6600</v>
      </c>
      <c r="D42" s="140">
        <v>7700</v>
      </c>
      <c r="E42" s="157">
        <f t="shared" si="0"/>
        <v>0.16666666666666674</v>
      </c>
      <c r="F42" s="148"/>
      <c r="G42" s="132"/>
      <c r="H42" s="148"/>
    </row>
    <row r="43" spans="1:8" ht="12.75">
      <c r="A43" s="133" t="s">
        <v>6</v>
      </c>
      <c r="B43" s="129">
        <v>2</v>
      </c>
      <c r="C43" s="138">
        <v>2900</v>
      </c>
      <c r="D43" s="138">
        <v>3000</v>
      </c>
      <c r="E43" s="151">
        <f t="shared" si="0"/>
        <v>0.034482758620689724</v>
      </c>
      <c r="F43" s="145">
        <f>(E43+E44+E45+E46)/4</f>
        <v>0.11939412164953467</v>
      </c>
      <c r="G43" s="130"/>
      <c r="H43" s="145"/>
    </row>
    <row r="44" spans="1:8" ht="12.75">
      <c r="A44" s="134"/>
      <c r="B44" s="128">
        <v>3</v>
      </c>
      <c r="C44" s="139">
        <v>3300</v>
      </c>
      <c r="D44" s="139">
        <v>3400</v>
      </c>
      <c r="E44" s="149">
        <f t="shared" si="0"/>
        <v>0.030303030303030276</v>
      </c>
      <c r="F44" s="146"/>
      <c r="G44" s="127"/>
      <c r="H44" s="146"/>
    </row>
    <row r="45" spans="1:13" ht="12.75">
      <c r="A45" s="134"/>
      <c r="B45" s="128">
        <v>4</v>
      </c>
      <c r="C45" s="139">
        <v>4300</v>
      </c>
      <c r="D45" s="139">
        <v>5000</v>
      </c>
      <c r="E45" s="156">
        <f t="shared" si="0"/>
        <v>0.16279069767441867</v>
      </c>
      <c r="F45" s="147"/>
      <c r="G45" s="125">
        <v>1800000</v>
      </c>
      <c r="H45" s="147">
        <f>(D45*12)/G45</f>
        <v>0.03333333333333333</v>
      </c>
      <c r="M45">
        <v>0.19544006379526738</v>
      </c>
    </row>
    <row r="46" spans="1:8" ht="13.5" thickBot="1">
      <c r="A46" s="135"/>
      <c r="B46" s="131">
        <v>5</v>
      </c>
      <c r="C46" s="140">
        <v>5200</v>
      </c>
      <c r="D46" s="140">
        <v>6500</v>
      </c>
      <c r="E46" s="157">
        <f t="shared" si="0"/>
        <v>0.25</v>
      </c>
      <c r="F46" s="148"/>
      <c r="G46" s="132"/>
      <c r="H46" s="148"/>
    </row>
    <row r="47" spans="1:8" ht="12.75">
      <c r="A47" s="133" t="s">
        <v>3</v>
      </c>
      <c r="B47" s="129">
        <v>2</v>
      </c>
      <c r="C47" s="138">
        <v>3100</v>
      </c>
      <c r="D47" s="138">
        <v>3000</v>
      </c>
      <c r="E47" s="151">
        <f t="shared" si="0"/>
        <v>-0.032258064516129004</v>
      </c>
      <c r="F47" s="145">
        <f>(E47+E48+E49+E50)/4</f>
        <v>0.04200136002380042</v>
      </c>
      <c r="G47" s="130"/>
      <c r="H47" s="145"/>
    </row>
    <row r="48" spans="1:8" ht="12.75">
      <c r="A48" s="134"/>
      <c r="B48" s="128">
        <v>3</v>
      </c>
      <c r="C48" s="139">
        <v>3600</v>
      </c>
      <c r="D48" s="139">
        <v>3300</v>
      </c>
      <c r="E48" s="149">
        <f t="shared" si="0"/>
        <v>-0.08333333333333337</v>
      </c>
      <c r="F48" s="146"/>
      <c r="G48" s="127"/>
      <c r="H48" s="146"/>
    </row>
    <row r="49" spans="1:13" ht="12.75">
      <c r="A49" s="134"/>
      <c r="B49" s="128">
        <v>4</v>
      </c>
      <c r="C49" s="139">
        <v>4400</v>
      </c>
      <c r="D49" s="139">
        <v>4500</v>
      </c>
      <c r="E49" s="149">
        <f t="shared" si="0"/>
        <v>0.022727272727272707</v>
      </c>
      <c r="F49" s="147"/>
      <c r="G49" s="125">
        <v>1850000</v>
      </c>
      <c r="H49" s="147">
        <f>(D49*12)/G49</f>
        <v>0.02918918918918919</v>
      </c>
      <c r="M49">
        <v>0.1689667078720959</v>
      </c>
    </row>
    <row r="50" spans="1:8" ht="13.5" thickBot="1">
      <c r="A50" s="135"/>
      <c r="B50" s="131">
        <v>5</v>
      </c>
      <c r="C50" s="140">
        <v>4600</v>
      </c>
      <c r="D50" s="140">
        <v>5800</v>
      </c>
      <c r="E50" s="157">
        <f t="shared" si="0"/>
        <v>0.26086956521739135</v>
      </c>
      <c r="F50" s="148"/>
      <c r="G50" s="132"/>
      <c r="H50" s="148"/>
    </row>
    <row r="51" spans="1:8" ht="12.75">
      <c r="A51" s="133" t="s">
        <v>14</v>
      </c>
      <c r="B51" s="129">
        <v>2</v>
      </c>
      <c r="C51" s="138">
        <v>3300</v>
      </c>
      <c r="D51" s="138">
        <v>3300</v>
      </c>
      <c r="E51" s="151">
        <f t="shared" si="0"/>
        <v>0</v>
      </c>
      <c r="F51" s="145">
        <f>(E51+E52+E53+E54)/4</f>
        <v>-0.018154761904761924</v>
      </c>
      <c r="G51" s="130"/>
      <c r="H51" s="145"/>
    </row>
    <row r="52" spans="1:8" ht="12.75">
      <c r="A52" s="134"/>
      <c r="B52" s="128">
        <v>3</v>
      </c>
      <c r="C52" s="139">
        <v>4000</v>
      </c>
      <c r="D52" s="139">
        <v>3900</v>
      </c>
      <c r="E52" s="149">
        <f t="shared" si="0"/>
        <v>-0.025000000000000022</v>
      </c>
      <c r="F52" s="146"/>
      <c r="G52" s="127"/>
      <c r="H52" s="146"/>
    </row>
    <row r="53" spans="1:13" ht="12.75">
      <c r="A53" s="134"/>
      <c r="B53" s="128">
        <v>4</v>
      </c>
      <c r="C53" s="139">
        <v>5000</v>
      </c>
      <c r="D53" s="139">
        <v>5000</v>
      </c>
      <c r="E53" s="149">
        <f t="shared" si="0"/>
        <v>0</v>
      </c>
      <c r="F53" s="147"/>
      <c r="G53" s="125">
        <v>1810000</v>
      </c>
      <c r="H53" s="147">
        <f>(D53*12)/G53</f>
        <v>0.03314917127071823</v>
      </c>
      <c r="M53">
        <v>0.18813671281845673</v>
      </c>
    </row>
    <row r="54" spans="1:8" ht="13.5" thickBot="1">
      <c r="A54" s="135"/>
      <c r="B54" s="131">
        <v>5</v>
      </c>
      <c r="C54" s="140">
        <v>6300</v>
      </c>
      <c r="D54" s="140">
        <v>6000</v>
      </c>
      <c r="E54" s="150">
        <f t="shared" si="0"/>
        <v>-0.04761904761904767</v>
      </c>
      <c r="F54" s="148"/>
      <c r="G54" s="132"/>
      <c r="H54" s="148"/>
    </row>
    <row r="55" spans="1:8" ht="12.75">
      <c r="A55" s="133" t="s">
        <v>7</v>
      </c>
      <c r="B55" s="129">
        <v>2</v>
      </c>
      <c r="C55" s="138">
        <v>3100</v>
      </c>
      <c r="D55" s="138">
        <v>3000</v>
      </c>
      <c r="E55" s="151">
        <f t="shared" si="0"/>
        <v>-0.032258064516129004</v>
      </c>
      <c r="F55" s="145">
        <f>(E55+E56+E57+E58)/4</f>
        <v>-0.03365393533547273</v>
      </c>
      <c r="G55" s="130"/>
      <c r="H55" s="145"/>
    </row>
    <row r="56" spans="1:8" ht="12.75">
      <c r="A56" s="134"/>
      <c r="B56" s="128">
        <v>3</v>
      </c>
      <c r="C56" s="139">
        <v>3700</v>
      </c>
      <c r="D56" s="139">
        <v>3400</v>
      </c>
      <c r="E56" s="149">
        <f t="shared" si="0"/>
        <v>-0.08108108108108103</v>
      </c>
      <c r="F56" s="146"/>
      <c r="G56" s="127"/>
      <c r="H56" s="146"/>
    </row>
    <row r="57" spans="1:13" ht="12.75">
      <c r="A57" s="134"/>
      <c r="B57" s="128">
        <v>4</v>
      </c>
      <c r="C57" s="139">
        <v>4700</v>
      </c>
      <c r="D57" s="139">
        <v>4600</v>
      </c>
      <c r="E57" s="149">
        <f t="shared" si="0"/>
        <v>-0.021276595744680882</v>
      </c>
      <c r="F57" s="147"/>
      <c r="G57" s="125">
        <v>1890000</v>
      </c>
      <c r="H57" s="147">
        <f>(D57*12)/G57</f>
        <v>0.029206349206349208</v>
      </c>
      <c r="M57">
        <v>0.1246667172330589</v>
      </c>
    </row>
    <row r="58" spans="1:8" ht="13.5" thickBot="1">
      <c r="A58" s="135"/>
      <c r="B58" s="131">
        <v>5</v>
      </c>
      <c r="C58" s="140">
        <v>5500</v>
      </c>
      <c r="D58" s="140">
        <v>5500</v>
      </c>
      <c r="E58" s="150">
        <f t="shared" si="0"/>
        <v>0</v>
      </c>
      <c r="F58" s="148"/>
      <c r="G58" s="132"/>
      <c r="H58" s="148"/>
    </row>
    <row r="59" spans="1:8" ht="12.75">
      <c r="A59" s="133" t="s">
        <v>12</v>
      </c>
      <c r="B59" s="129">
        <v>2</v>
      </c>
      <c r="C59" s="138">
        <v>2800</v>
      </c>
      <c r="D59" s="138">
        <v>2800</v>
      </c>
      <c r="E59" s="151">
        <f t="shared" si="0"/>
        <v>0</v>
      </c>
      <c r="F59" s="145">
        <f>(E59+E60+E61+E62)/4</f>
        <v>0.03646000152520398</v>
      </c>
      <c r="G59" s="130"/>
      <c r="H59" s="145"/>
    </row>
    <row r="60" spans="1:8" ht="12.75">
      <c r="A60" s="134"/>
      <c r="B60" s="128">
        <v>3</v>
      </c>
      <c r="C60" s="139">
        <v>3100</v>
      </c>
      <c r="D60" s="139">
        <v>3300</v>
      </c>
      <c r="E60" s="149">
        <f t="shared" si="0"/>
        <v>0.06451612903225801</v>
      </c>
      <c r="F60" s="146"/>
      <c r="G60" s="127"/>
      <c r="H60" s="146"/>
    </row>
    <row r="61" spans="1:13" ht="12.75">
      <c r="A61" s="134"/>
      <c r="B61" s="128">
        <v>4</v>
      </c>
      <c r="C61" s="139">
        <v>4500</v>
      </c>
      <c r="D61" s="139">
        <v>4100</v>
      </c>
      <c r="E61" s="149">
        <f t="shared" si="0"/>
        <v>-0.0888888888888889</v>
      </c>
      <c r="F61" s="147"/>
      <c r="G61" s="125">
        <v>1620000</v>
      </c>
      <c r="H61" s="147">
        <f>(D61*12)/G61</f>
        <v>0.03037037037037037</v>
      </c>
      <c r="M61">
        <v>0.25002209409648896</v>
      </c>
    </row>
    <row r="62" spans="1:8" ht="13.5" thickBot="1">
      <c r="A62" s="135"/>
      <c r="B62" s="131">
        <v>5</v>
      </c>
      <c r="C62" s="140">
        <v>4700</v>
      </c>
      <c r="D62" s="140">
        <v>5500</v>
      </c>
      <c r="E62" s="157">
        <f t="shared" si="0"/>
        <v>0.17021276595744683</v>
      </c>
      <c r="F62" s="148"/>
      <c r="G62" s="132"/>
      <c r="H62" s="148"/>
    </row>
    <row r="63" spans="1:8" ht="12.75">
      <c r="A63" s="133" t="s">
        <v>8</v>
      </c>
      <c r="B63" s="129">
        <v>2</v>
      </c>
      <c r="C63" s="138">
        <v>4500</v>
      </c>
      <c r="D63" s="138">
        <v>5700</v>
      </c>
      <c r="E63" s="155">
        <f t="shared" si="0"/>
        <v>0.2666666666666666</v>
      </c>
      <c r="F63" s="145">
        <f>(E63+E64+E65+E66)/4</f>
        <v>0.09290744466800804</v>
      </c>
      <c r="G63" s="130"/>
      <c r="H63" s="145"/>
    </row>
    <row r="64" spans="1:8" ht="12.75">
      <c r="A64" s="134"/>
      <c r="B64" s="128">
        <v>3</v>
      </c>
      <c r="C64" s="139">
        <v>6300</v>
      </c>
      <c r="D64" s="139">
        <v>6700</v>
      </c>
      <c r="E64" s="149">
        <f t="shared" si="0"/>
        <v>0.06349206349206349</v>
      </c>
      <c r="F64" s="146"/>
      <c r="G64" s="127"/>
      <c r="H64" s="146"/>
    </row>
    <row r="65" spans="1:13" ht="12.75">
      <c r="A65" s="134"/>
      <c r="B65" s="128">
        <v>4</v>
      </c>
      <c r="C65" s="139">
        <v>7100</v>
      </c>
      <c r="D65" s="139">
        <v>7000</v>
      </c>
      <c r="E65" s="149">
        <f t="shared" si="0"/>
        <v>-0.014084507042253502</v>
      </c>
      <c r="F65" s="147"/>
      <c r="G65" s="125">
        <v>3590000</v>
      </c>
      <c r="H65" s="147">
        <f>(D65*12)/G65</f>
        <v>0.0233983286908078</v>
      </c>
      <c r="M65">
        <v>0.39895148554839915</v>
      </c>
    </row>
    <row r="66" spans="1:8" ht="13.5" thickBot="1">
      <c r="A66" s="135"/>
      <c r="B66" s="131">
        <v>5</v>
      </c>
      <c r="C66" s="140">
        <v>9000</v>
      </c>
      <c r="D66" s="140">
        <v>9500</v>
      </c>
      <c r="E66" s="150">
        <f t="shared" si="0"/>
        <v>0.05555555555555558</v>
      </c>
      <c r="F66" s="148"/>
      <c r="G66" s="132"/>
      <c r="H66" s="148"/>
    </row>
    <row r="67" spans="1:8" ht="13.5" thickTop="1">
      <c r="A67" s="124" t="s">
        <v>16</v>
      </c>
      <c r="B67" s="124"/>
      <c r="C67" s="141"/>
      <c r="D67" s="141"/>
      <c r="E67" s="154">
        <f>AVERAGE(E3:E66)</f>
        <v>0.03801405263321049</v>
      </c>
      <c r="F67" s="122"/>
      <c r="G67" s="136">
        <f>AVERAGE(G3:G66)</f>
        <v>1871250</v>
      </c>
      <c r="H67" s="122">
        <f>AVERAGE(H3:H66)</f>
        <v>0.03198102994537841</v>
      </c>
    </row>
    <row r="68" ht="409.5">
      <c r="A68" s="152" t="s">
        <v>162</v>
      </c>
    </row>
    <row r="70" spans="1:5" ht="12.75">
      <c r="A70" s="153" t="s">
        <v>149</v>
      </c>
      <c r="B70" s="8"/>
      <c r="C70" s="142"/>
      <c r="D70" s="142"/>
      <c r="E70" s="142"/>
    </row>
    <row r="71" spans="1:5" ht="12.75">
      <c r="A71" s="123" t="s">
        <v>154</v>
      </c>
      <c r="B71" s="123"/>
      <c r="C71" s="143"/>
      <c r="D71" s="143"/>
      <c r="E71" s="143"/>
    </row>
    <row r="72" spans="1:5" ht="12.75">
      <c r="A72" s="8" t="s">
        <v>155</v>
      </c>
      <c r="B72" s="8"/>
      <c r="C72" s="142"/>
      <c r="D72" s="142"/>
      <c r="E72" s="142"/>
    </row>
    <row r="73" spans="1:5" ht="12.75">
      <c r="A73" s="8" t="s">
        <v>151</v>
      </c>
      <c r="B73" s="8"/>
      <c r="C73" s="142"/>
      <c r="D73" s="142"/>
      <c r="E73" s="142"/>
    </row>
    <row r="74" ht="12.75">
      <c r="A74" s="8" t="s">
        <v>156</v>
      </c>
    </row>
    <row r="75" ht="409.5">
      <c r="A75" s="8" t="s">
        <v>150</v>
      </c>
    </row>
    <row r="77" ht="12.75">
      <c r="A77" s="153" t="s">
        <v>157</v>
      </c>
    </row>
    <row r="78" ht="12.75">
      <c r="A78" s="8" t="s">
        <v>158</v>
      </c>
    </row>
    <row r="79" ht="12.75">
      <c r="A79" s="8" t="s">
        <v>163</v>
      </c>
    </row>
    <row r="80" ht="12.75">
      <c r="A80" s="8" t="s">
        <v>164</v>
      </c>
    </row>
    <row r="81" ht="12.75">
      <c r="A81" s="8" t="s">
        <v>165</v>
      </c>
    </row>
    <row r="82" ht="12.75">
      <c r="A82" s="8" t="s">
        <v>166</v>
      </c>
    </row>
    <row r="83" ht="12.75">
      <c r="A83" s="8" t="s">
        <v>167</v>
      </c>
    </row>
  </sheetData>
  <sheetProtection/>
  <mergeCells count="1">
    <mergeCell ref="A1:H1"/>
  </mergeCells>
  <printOptions horizontalCentered="1" verticalCentered="1"/>
  <pageMargins left="0.7086614173228347" right="0.7086614173228347" top="0.7480314960629921" bottom="0.7874015748031497" header="0.31496062992125984" footer="0.31496062992125984"/>
  <pageSetup orientation="portrait" paperSize="9" r:id="rId1"/>
  <headerFooter>
    <oddHeader>&amp;L&amp;F
&amp;D</oddHeader>
  </headerFooter>
  <rowBreaks count="2" manualBreakCount="2">
    <brk id="30" max="8" man="1"/>
    <brk id="58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G20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0" customWidth="1"/>
    <col min="2" max="2" width="12.57421875" style="0" customWidth="1"/>
    <col min="3" max="3" width="10.28125" style="0" customWidth="1"/>
    <col min="4" max="4" width="3.7109375" style="0" customWidth="1"/>
    <col min="5" max="5" width="13.421875" style="0" customWidth="1"/>
    <col min="6" max="6" width="15.140625" style="0" customWidth="1"/>
    <col min="7" max="7" width="17.28125" style="0" customWidth="1"/>
    <col min="8" max="9" width="12.7109375" style="0" customWidth="1"/>
    <col min="10" max="10" width="15.140625" style="0" hidden="1" customWidth="1"/>
    <col min="11" max="11" width="12.7109375" style="0" hidden="1" customWidth="1"/>
    <col min="12" max="12" width="10.8515625" style="0" hidden="1" customWidth="1"/>
    <col min="13" max="13" width="15.140625" style="0" customWidth="1"/>
    <col min="14" max="15" width="12.8515625" style="0" hidden="1" customWidth="1"/>
    <col min="16" max="17" width="11.8515625" style="0" hidden="1" customWidth="1"/>
    <col min="18" max="18" width="10.57421875" style="0" hidden="1" customWidth="1"/>
    <col min="19" max="19" width="12.28125" style="0" customWidth="1"/>
    <col min="21" max="21" width="12.7109375" style="0" bestFit="1" customWidth="1"/>
  </cols>
  <sheetData>
    <row r="2" spans="2:7" ht="48" customHeight="1">
      <c r="B2" s="17" t="s">
        <v>9</v>
      </c>
      <c r="C2" s="159" t="s">
        <v>140</v>
      </c>
      <c r="D2" s="160"/>
      <c r="E2" s="17" t="s">
        <v>141</v>
      </c>
      <c r="F2" s="17" t="s">
        <v>142</v>
      </c>
      <c r="G2" s="17" t="s">
        <v>138</v>
      </c>
    </row>
    <row r="3" spans="2:7" ht="13.5" thickBot="1">
      <c r="B3" s="18" t="s">
        <v>20</v>
      </c>
      <c r="C3" s="161" t="s">
        <v>21</v>
      </c>
      <c r="D3" s="162"/>
      <c r="E3" s="18" t="s">
        <v>22</v>
      </c>
      <c r="F3" s="18" t="s">
        <v>27</v>
      </c>
      <c r="G3" s="18" t="s">
        <v>28</v>
      </c>
    </row>
    <row r="4" spans="2:7" ht="13.5" thickTop="1">
      <c r="B4" s="16" t="s">
        <v>17</v>
      </c>
      <c r="C4" s="116" t="e">
        <f>'רבעון 3 2016'!C5</f>
        <v>#REF!</v>
      </c>
      <c r="D4" s="30" t="s">
        <v>26</v>
      </c>
      <c r="E4" s="95" t="e">
        <f>'רבעון 3 2016'!O5</f>
        <v>#REF!</v>
      </c>
      <c r="F4" s="95" t="e">
        <f>'רבעון 3 2016'!Q5</f>
        <v>#REF!</v>
      </c>
      <c r="G4" s="92" t="e">
        <f>'רבעון 3 2016'!R5</f>
        <v>#REF!</v>
      </c>
    </row>
    <row r="5" spans="2:7" ht="12.75">
      <c r="B5" s="16" t="s">
        <v>2</v>
      </c>
      <c r="C5" s="31" t="e">
        <f>'רבעון 3 2016'!C6</f>
        <v>#REF!</v>
      </c>
      <c r="D5" s="32" t="s">
        <v>26</v>
      </c>
      <c r="E5" s="95" t="e">
        <f>'רבעון 3 2016'!O6</f>
        <v>#REF!</v>
      </c>
      <c r="F5" s="95" t="e">
        <f>'רבעון 3 2016'!Q6</f>
        <v>#REF!</v>
      </c>
      <c r="G5" s="92" t="e">
        <f>'רבעון 3 2016'!R6</f>
        <v>#REF!</v>
      </c>
    </row>
    <row r="6" spans="2:7" ht="12.75">
      <c r="B6" s="16" t="s">
        <v>10</v>
      </c>
      <c r="C6" s="31" t="e">
        <f>'רבעון 3 2016'!C7</f>
        <v>#REF!</v>
      </c>
      <c r="D6" s="32" t="s">
        <v>26</v>
      </c>
      <c r="E6" s="95" t="e">
        <f>'רבעון 3 2016'!O7</f>
        <v>#REF!</v>
      </c>
      <c r="F6" s="95" t="e">
        <f>'רבעון 3 2016'!Q7</f>
        <v>#REF!</v>
      </c>
      <c r="G6" s="92" t="e">
        <f>'רבעון 3 2016'!R7</f>
        <v>#REF!</v>
      </c>
    </row>
    <row r="7" spans="2:7" ht="12.75">
      <c r="B7" s="16" t="s">
        <v>19</v>
      </c>
      <c r="C7" s="31" t="e">
        <f>'רבעון 3 2016'!C8</f>
        <v>#REF!</v>
      </c>
      <c r="D7" s="32" t="s">
        <v>26</v>
      </c>
      <c r="E7" s="95" t="e">
        <f>'רבעון 3 2016'!O8</f>
        <v>#REF!</v>
      </c>
      <c r="F7" s="95" t="e">
        <f>'רבעון 3 2016'!Q8</f>
        <v>#REF!</v>
      </c>
      <c r="G7" s="92" t="e">
        <f>'רבעון 3 2016'!R8</f>
        <v>#REF!</v>
      </c>
    </row>
    <row r="8" spans="2:7" ht="12.75">
      <c r="B8" s="16" t="s">
        <v>4</v>
      </c>
      <c r="C8" s="31" t="e">
        <f>'רבעון 3 2016'!C9</f>
        <v>#REF!</v>
      </c>
      <c r="D8" s="32" t="s">
        <v>26</v>
      </c>
      <c r="E8" s="95" t="e">
        <f>'רבעון 3 2016'!O9</f>
        <v>#REF!</v>
      </c>
      <c r="F8" s="95" t="e">
        <f>'רבעון 3 2016'!Q9</f>
        <v>#REF!</v>
      </c>
      <c r="G8" s="92" t="e">
        <f>'רבעון 3 2016'!R9</f>
        <v>#REF!</v>
      </c>
    </row>
    <row r="9" spans="2:7" ht="12.75">
      <c r="B9" s="16" t="s">
        <v>0</v>
      </c>
      <c r="C9" s="31" t="e">
        <f>'רבעון 3 2016'!C10</f>
        <v>#REF!</v>
      </c>
      <c r="D9" s="32" t="s">
        <v>26</v>
      </c>
      <c r="E9" s="95" t="e">
        <f>'רבעון 3 2016'!O10</f>
        <v>#REF!</v>
      </c>
      <c r="F9" s="95" t="e">
        <f>'רבעון 3 2016'!Q10</f>
        <v>#REF!</v>
      </c>
      <c r="G9" s="92" t="e">
        <f>'רבעון 3 2016'!R10</f>
        <v>#REF!</v>
      </c>
    </row>
    <row r="10" spans="2:7" ht="12.75">
      <c r="B10" s="16" t="s">
        <v>13</v>
      </c>
      <c r="C10" s="31" t="e">
        <f>'רבעון 3 2016'!C11</f>
        <v>#REF!</v>
      </c>
      <c r="D10" s="32" t="s">
        <v>26</v>
      </c>
      <c r="E10" s="95" t="e">
        <f>'רבעון 3 2016'!O11</f>
        <v>#REF!</v>
      </c>
      <c r="F10" s="95" t="e">
        <f>'רבעון 3 2016'!Q11</f>
        <v>#REF!</v>
      </c>
      <c r="G10" s="92" t="e">
        <f>'רבעון 3 2016'!R11</f>
        <v>#REF!</v>
      </c>
    </row>
    <row r="11" spans="2:7" ht="12.75">
      <c r="B11" s="16" t="s">
        <v>1</v>
      </c>
      <c r="C11" s="31" t="e">
        <f>'רבעון 3 2016'!C12</f>
        <v>#REF!</v>
      </c>
      <c r="D11" s="32" t="s">
        <v>26</v>
      </c>
      <c r="E11" s="95" t="e">
        <f>'רבעון 3 2016'!O12</f>
        <v>#REF!</v>
      </c>
      <c r="F11" s="95" t="e">
        <f>'רבעון 3 2016'!Q12</f>
        <v>#REF!</v>
      </c>
      <c r="G11" s="92" t="e">
        <f>'רבעון 3 2016'!R12</f>
        <v>#REF!</v>
      </c>
    </row>
    <row r="12" spans="2:7" ht="12.75">
      <c r="B12" s="16" t="s">
        <v>23</v>
      </c>
      <c r="C12" s="31" t="e">
        <f>'רבעון 3 2016'!C13</f>
        <v>#REF!</v>
      </c>
      <c r="D12" s="32" t="s">
        <v>26</v>
      </c>
      <c r="E12" s="95" t="e">
        <f>'רבעון 3 2016'!O13</f>
        <v>#REF!</v>
      </c>
      <c r="F12" s="95" t="e">
        <f>'רבעון 3 2016'!Q13</f>
        <v>#REF!</v>
      </c>
      <c r="G12" s="92" t="e">
        <f>'רבעון 3 2016'!R13</f>
        <v>#REF!</v>
      </c>
    </row>
    <row r="13" spans="2:7" ht="12.75">
      <c r="B13" s="16" t="s">
        <v>11</v>
      </c>
      <c r="C13" s="31" t="e">
        <f>'רבעון 3 2016'!C14</f>
        <v>#REF!</v>
      </c>
      <c r="D13" s="32" t="s">
        <v>26</v>
      </c>
      <c r="E13" s="95" t="e">
        <f>'רבעון 3 2016'!O14</f>
        <v>#REF!</v>
      </c>
      <c r="F13" s="95" t="e">
        <f>'רבעון 3 2016'!Q14</f>
        <v>#REF!</v>
      </c>
      <c r="G13" s="92" t="e">
        <f>'רבעון 3 2016'!R14</f>
        <v>#REF!</v>
      </c>
    </row>
    <row r="14" spans="2:7" ht="12.75">
      <c r="B14" s="16" t="s">
        <v>6</v>
      </c>
      <c r="C14" s="31" t="e">
        <f>'רבעון 3 2016'!C15</f>
        <v>#REF!</v>
      </c>
      <c r="D14" s="32" t="s">
        <v>26</v>
      </c>
      <c r="E14" s="95" t="e">
        <f>'רבעון 3 2016'!O15</f>
        <v>#REF!</v>
      </c>
      <c r="F14" s="95" t="e">
        <f>'רבעון 3 2016'!Q15</f>
        <v>#REF!</v>
      </c>
      <c r="G14" s="92" t="e">
        <f>'רבעון 3 2016'!R15</f>
        <v>#REF!</v>
      </c>
    </row>
    <row r="15" spans="2:7" ht="12.75">
      <c r="B15" s="16" t="s">
        <v>3</v>
      </c>
      <c r="C15" s="31" t="e">
        <f>'רבעון 3 2016'!C16</f>
        <v>#REF!</v>
      </c>
      <c r="D15" s="32" t="s">
        <v>26</v>
      </c>
      <c r="E15" s="95" t="e">
        <f>'רבעון 3 2016'!O16</f>
        <v>#REF!</v>
      </c>
      <c r="F15" s="95" t="e">
        <f>'רבעון 3 2016'!Q16</f>
        <v>#REF!</v>
      </c>
      <c r="G15" s="92" t="e">
        <f>'רבעון 3 2016'!R16</f>
        <v>#REF!</v>
      </c>
    </row>
    <row r="16" spans="2:7" ht="12.75">
      <c r="B16" s="16" t="s">
        <v>14</v>
      </c>
      <c r="C16" s="31" t="e">
        <f>'רבעון 3 2016'!C17</f>
        <v>#REF!</v>
      </c>
      <c r="D16" s="32" t="s">
        <v>26</v>
      </c>
      <c r="E16" s="95" t="e">
        <f>'רבעון 3 2016'!O17</f>
        <v>#REF!</v>
      </c>
      <c r="F16" s="95" t="e">
        <f>'רבעון 3 2016'!Q17</f>
        <v>#REF!</v>
      </c>
      <c r="G16" s="92" t="e">
        <f>'רבעון 3 2016'!R17</f>
        <v>#REF!</v>
      </c>
    </row>
    <row r="17" spans="2:7" ht="12.75">
      <c r="B17" s="16" t="s">
        <v>7</v>
      </c>
      <c r="C17" s="31" t="e">
        <f>'רבעון 3 2016'!C18</f>
        <v>#REF!</v>
      </c>
      <c r="D17" s="32" t="s">
        <v>26</v>
      </c>
      <c r="E17" s="95" t="e">
        <f>'רבעון 3 2016'!O18</f>
        <v>#REF!</v>
      </c>
      <c r="F17" s="95" t="e">
        <f>'רבעון 3 2016'!Q18</f>
        <v>#REF!</v>
      </c>
      <c r="G17" s="92" t="e">
        <f>'רבעון 3 2016'!R18</f>
        <v>#REF!</v>
      </c>
    </row>
    <row r="18" spans="2:7" ht="12.75">
      <c r="B18" s="24" t="s">
        <v>12</v>
      </c>
      <c r="C18" s="31" t="e">
        <f>'רבעון 3 2016'!C19</f>
        <v>#REF!</v>
      </c>
      <c r="D18" s="32" t="s">
        <v>26</v>
      </c>
      <c r="E18" s="95" t="e">
        <f>'רבעון 3 2016'!O19</f>
        <v>#REF!</v>
      </c>
      <c r="F18" s="95" t="e">
        <f>'רבעון 3 2016'!Q19</f>
        <v>#REF!</v>
      </c>
      <c r="G18" s="92" t="e">
        <f>'רבעון 3 2016'!R19</f>
        <v>#REF!</v>
      </c>
    </row>
    <row r="19" spans="2:7" ht="13.5" thickBot="1">
      <c r="B19" s="27" t="s">
        <v>8</v>
      </c>
      <c r="C19" s="117" t="e">
        <f>'רבעון 3 2016'!C20</f>
        <v>#REF!</v>
      </c>
      <c r="D19" s="34" t="s">
        <v>26</v>
      </c>
      <c r="E19" s="95" t="e">
        <f>'רבעון 3 2016'!O20</f>
        <v>#REF!</v>
      </c>
      <c r="F19" s="95" t="e">
        <f>'רבעון 3 2016'!Q20</f>
        <v>#REF!</v>
      </c>
      <c r="G19" s="92" t="e">
        <f>'רבעון 3 2016'!R20</f>
        <v>#REF!</v>
      </c>
    </row>
    <row r="20" spans="2:7" ht="13.5" thickBot="1">
      <c r="B20" s="48" t="s">
        <v>16</v>
      </c>
      <c r="C20" s="163"/>
      <c r="D20" s="164"/>
      <c r="E20" s="96" t="e">
        <f>AVERAGE(E4:E19)</f>
        <v>#REF!</v>
      </c>
      <c r="F20" s="91" t="e">
        <f>AVERAGE(F4:F19)</f>
        <v>#REF!</v>
      </c>
      <c r="G20" s="53"/>
    </row>
  </sheetData>
  <sheetProtection/>
  <mergeCells count="3">
    <mergeCell ref="C2:D2"/>
    <mergeCell ref="C3:D3"/>
    <mergeCell ref="C20:D2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20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0" customWidth="1"/>
    <col min="2" max="2" width="12.57421875" style="0" customWidth="1"/>
    <col min="3" max="3" width="10.28125" style="0" customWidth="1"/>
    <col min="4" max="4" width="3.7109375" style="0" customWidth="1"/>
    <col min="5" max="5" width="13.421875" style="0" customWidth="1"/>
    <col min="6" max="6" width="15.140625" style="0" customWidth="1"/>
    <col min="7" max="7" width="17.28125" style="0" customWidth="1"/>
    <col min="8" max="9" width="12.7109375" style="0" customWidth="1"/>
    <col min="10" max="10" width="15.140625" style="0" hidden="1" customWidth="1"/>
    <col min="11" max="11" width="12.7109375" style="0" hidden="1" customWidth="1"/>
    <col min="12" max="12" width="10.8515625" style="0" hidden="1" customWidth="1"/>
    <col min="13" max="13" width="15.140625" style="0" customWidth="1"/>
    <col min="14" max="15" width="12.8515625" style="0" hidden="1" customWidth="1"/>
    <col min="16" max="17" width="11.8515625" style="0" hidden="1" customWidth="1"/>
    <col min="18" max="18" width="10.57421875" style="0" hidden="1" customWidth="1"/>
    <col min="19" max="19" width="12.28125" style="0" customWidth="1"/>
    <col min="21" max="21" width="12.7109375" style="0" bestFit="1" customWidth="1"/>
  </cols>
  <sheetData>
    <row r="2" spans="2:7" ht="48" customHeight="1">
      <c r="B2" s="17" t="s">
        <v>9</v>
      </c>
      <c r="C2" s="159" t="s">
        <v>133</v>
      </c>
      <c r="D2" s="160"/>
      <c r="E2" s="17" t="s">
        <v>134</v>
      </c>
      <c r="F2" s="17" t="s">
        <v>135</v>
      </c>
      <c r="G2" s="17" t="s">
        <v>131</v>
      </c>
    </row>
    <row r="3" spans="2:7" ht="13.5" thickBot="1">
      <c r="B3" s="18" t="s">
        <v>20</v>
      </c>
      <c r="C3" s="161" t="s">
        <v>21</v>
      </c>
      <c r="D3" s="162"/>
      <c r="E3" s="18" t="s">
        <v>22</v>
      </c>
      <c r="F3" s="18" t="s">
        <v>27</v>
      </c>
      <c r="G3" s="18" t="s">
        <v>28</v>
      </c>
    </row>
    <row r="4" spans="2:7" ht="13.5" thickTop="1">
      <c r="B4" s="16" t="s">
        <v>17</v>
      </c>
      <c r="C4" s="116" t="e">
        <f>'רבעון 2 2016'!C5</f>
        <v>#REF!</v>
      </c>
      <c r="D4" s="30" t="s">
        <v>26</v>
      </c>
      <c r="E4" s="95">
        <f>'רבעון 2 2016'!N5</f>
        <v>0</v>
      </c>
      <c r="F4" s="95" t="e">
        <f>'רבעון 2 2016'!P5</f>
        <v>#REF!</v>
      </c>
      <c r="G4" s="92" t="e">
        <f>'רבעון 2 2016'!S5</f>
        <v>#REF!</v>
      </c>
    </row>
    <row r="5" spans="2:7" ht="12.75">
      <c r="B5" s="16" t="s">
        <v>2</v>
      </c>
      <c r="C5" s="31" t="e">
        <f>'רבעון 2 2016'!C6</f>
        <v>#REF!</v>
      </c>
      <c r="D5" s="32" t="s">
        <v>26</v>
      </c>
      <c r="E5" s="95" t="e">
        <f>'רבעון 2 2016'!N6</f>
        <v>#REF!</v>
      </c>
      <c r="F5" s="95" t="e">
        <f>'רבעון 2 2016'!P6</f>
        <v>#REF!</v>
      </c>
      <c r="G5" s="92" t="e">
        <f>'רבעון 2 2016'!S6</f>
        <v>#REF!</v>
      </c>
    </row>
    <row r="6" spans="2:7" ht="12.75">
      <c r="B6" s="16" t="s">
        <v>10</v>
      </c>
      <c r="C6" s="31" t="e">
        <f>'רבעון 2 2016'!C7</f>
        <v>#REF!</v>
      </c>
      <c r="D6" s="32" t="s">
        <v>26</v>
      </c>
      <c r="E6" s="95" t="e">
        <f>'רבעון 2 2016'!N7</f>
        <v>#REF!</v>
      </c>
      <c r="F6" s="95" t="e">
        <f>'רבעון 2 2016'!P7</f>
        <v>#REF!</v>
      </c>
      <c r="G6" s="92" t="e">
        <f>'רבעון 2 2016'!S7</f>
        <v>#REF!</v>
      </c>
    </row>
    <row r="7" spans="2:7" ht="12.75">
      <c r="B7" s="16" t="s">
        <v>19</v>
      </c>
      <c r="C7" s="31" t="e">
        <f>'רבעון 2 2016'!C8</f>
        <v>#REF!</v>
      </c>
      <c r="D7" s="32" t="s">
        <v>26</v>
      </c>
      <c r="E7" s="95" t="e">
        <f>'רבעון 2 2016'!N8</f>
        <v>#REF!</v>
      </c>
      <c r="F7" s="95" t="e">
        <f>'רבעון 2 2016'!P8</f>
        <v>#REF!</v>
      </c>
      <c r="G7" s="92" t="e">
        <f>'רבעון 2 2016'!S8</f>
        <v>#REF!</v>
      </c>
    </row>
    <row r="8" spans="2:7" ht="12.75">
      <c r="B8" s="16" t="s">
        <v>4</v>
      </c>
      <c r="C8" s="31" t="e">
        <f>'רבעון 2 2016'!C9</f>
        <v>#REF!</v>
      </c>
      <c r="D8" s="32" t="s">
        <v>26</v>
      </c>
      <c r="E8" s="95" t="e">
        <f>'רבעון 2 2016'!N9</f>
        <v>#REF!</v>
      </c>
      <c r="F8" s="95" t="e">
        <f>'רבעון 2 2016'!P9</f>
        <v>#REF!</v>
      </c>
      <c r="G8" s="92" t="e">
        <f>'רבעון 2 2016'!S9</f>
        <v>#REF!</v>
      </c>
    </row>
    <row r="9" spans="2:7" ht="12.75">
      <c r="B9" s="16" t="s">
        <v>0</v>
      </c>
      <c r="C9" s="31" t="e">
        <f>'רבעון 2 2016'!C10</f>
        <v>#REF!</v>
      </c>
      <c r="D9" s="32" t="s">
        <v>26</v>
      </c>
      <c r="E9" s="95" t="e">
        <f>'רבעון 2 2016'!N10</f>
        <v>#REF!</v>
      </c>
      <c r="F9" s="95" t="e">
        <f>'רבעון 2 2016'!P10</f>
        <v>#REF!</v>
      </c>
      <c r="G9" s="92" t="e">
        <f>'רבעון 2 2016'!S10</f>
        <v>#REF!</v>
      </c>
    </row>
    <row r="10" spans="2:7" ht="12.75">
      <c r="B10" s="16" t="s">
        <v>13</v>
      </c>
      <c r="C10" s="31" t="e">
        <f>'רבעון 2 2016'!C11</f>
        <v>#REF!</v>
      </c>
      <c r="D10" s="32" t="s">
        <v>26</v>
      </c>
      <c r="E10" s="95" t="e">
        <f>'רבעון 2 2016'!N11</f>
        <v>#REF!</v>
      </c>
      <c r="F10" s="95" t="e">
        <f>'רבעון 2 2016'!P11</f>
        <v>#REF!</v>
      </c>
      <c r="G10" s="92" t="e">
        <f>'רבעון 2 2016'!S11</f>
        <v>#REF!</v>
      </c>
    </row>
    <row r="11" spans="2:7" ht="12.75">
      <c r="B11" s="16" t="s">
        <v>1</v>
      </c>
      <c r="C11" s="31" t="e">
        <f>'רבעון 2 2016'!C12</f>
        <v>#REF!</v>
      </c>
      <c r="D11" s="32" t="s">
        <v>26</v>
      </c>
      <c r="E11" s="95" t="e">
        <f>'רבעון 2 2016'!N12</f>
        <v>#REF!</v>
      </c>
      <c r="F11" s="95" t="e">
        <f>'רבעון 2 2016'!P12</f>
        <v>#REF!</v>
      </c>
      <c r="G11" s="92" t="e">
        <f>'רבעון 2 2016'!S12</f>
        <v>#REF!</v>
      </c>
    </row>
    <row r="12" spans="2:7" ht="12.75">
      <c r="B12" s="16" t="s">
        <v>23</v>
      </c>
      <c r="C12" s="31" t="e">
        <f>'רבעון 2 2016'!C13</f>
        <v>#REF!</v>
      </c>
      <c r="D12" s="32" t="s">
        <v>26</v>
      </c>
      <c r="E12" s="95" t="e">
        <f>'רבעון 2 2016'!N13</f>
        <v>#REF!</v>
      </c>
      <c r="F12" s="95" t="e">
        <f>'רבעון 2 2016'!P13</f>
        <v>#REF!</v>
      </c>
      <c r="G12" s="92" t="e">
        <f>'רבעון 2 2016'!S13</f>
        <v>#REF!</v>
      </c>
    </row>
    <row r="13" spans="2:7" ht="12.75">
      <c r="B13" s="16" t="s">
        <v>11</v>
      </c>
      <c r="C13" s="31" t="e">
        <f>'רבעון 2 2016'!C14</f>
        <v>#REF!</v>
      </c>
      <c r="D13" s="32" t="s">
        <v>26</v>
      </c>
      <c r="E13" s="95" t="e">
        <f>'רבעון 2 2016'!N14</f>
        <v>#REF!</v>
      </c>
      <c r="F13" s="95" t="e">
        <f>'רבעון 2 2016'!P14</f>
        <v>#REF!</v>
      </c>
      <c r="G13" s="92" t="e">
        <f>'רבעון 2 2016'!S14</f>
        <v>#REF!</v>
      </c>
    </row>
    <row r="14" spans="2:7" ht="12.75">
      <c r="B14" s="16" t="s">
        <v>6</v>
      </c>
      <c r="C14" s="31" t="e">
        <f>'רבעון 2 2016'!C15</f>
        <v>#REF!</v>
      </c>
      <c r="D14" s="32" t="s">
        <v>26</v>
      </c>
      <c r="E14" s="95" t="e">
        <f>'רבעון 2 2016'!N15</f>
        <v>#REF!</v>
      </c>
      <c r="F14" s="95" t="e">
        <f>'רבעון 2 2016'!P15</f>
        <v>#REF!</v>
      </c>
      <c r="G14" s="92" t="e">
        <f>'רבעון 2 2016'!S15</f>
        <v>#REF!</v>
      </c>
    </row>
    <row r="15" spans="2:7" ht="12.75">
      <c r="B15" s="16" t="s">
        <v>3</v>
      </c>
      <c r="C15" s="31" t="e">
        <f>'רבעון 2 2016'!C16</f>
        <v>#REF!</v>
      </c>
      <c r="D15" s="32" t="s">
        <v>26</v>
      </c>
      <c r="E15" s="95" t="e">
        <f>'רבעון 2 2016'!N16</f>
        <v>#REF!</v>
      </c>
      <c r="F15" s="95" t="e">
        <f>'רבעון 2 2016'!P16</f>
        <v>#REF!</v>
      </c>
      <c r="G15" s="92" t="e">
        <f>'רבעון 2 2016'!S16</f>
        <v>#REF!</v>
      </c>
    </row>
    <row r="16" spans="2:7" ht="12.75">
      <c r="B16" s="16" t="s">
        <v>14</v>
      </c>
      <c r="C16" s="31" t="e">
        <f>'רבעון 2 2016'!C17</f>
        <v>#REF!</v>
      </c>
      <c r="D16" s="32" t="s">
        <v>26</v>
      </c>
      <c r="E16" s="95" t="e">
        <f>'רבעון 2 2016'!N17</f>
        <v>#REF!</v>
      </c>
      <c r="F16" s="95" t="e">
        <f>'רבעון 2 2016'!P17</f>
        <v>#REF!</v>
      </c>
      <c r="G16" s="92" t="e">
        <f>'רבעון 2 2016'!S17</f>
        <v>#REF!</v>
      </c>
    </row>
    <row r="17" spans="2:7" ht="12.75">
      <c r="B17" s="16" t="s">
        <v>7</v>
      </c>
      <c r="C17" s="31" t="e">
        <f>'רבעון 2 2016'!C18</f>
        <v>#REF!</v>
      </c>
      <c r="D17" s="32" t="s">
        <v>26</v>
      </c>
      <c r="E17" s="95" t="e">
        <f>'רבעון 2 2016'!N18</f>
        <v>#REF!</v>
      </c>
      <c r="F17" s="95" t="e">
        <f>'רבעון 2 2016'!P18</f>
        <v>#REF!</v>
      </c>
      <c r="G17" s="92" t="e">
        <f>'רבעון 2 2016'!S18</f>
        <v>#REF!</v>
      </c>
    </row>
    <row r="18" spans="2:7" ht="12.75">
      <c r="B18" s="24" t="s">
        <v>12</v>
      </c>
      <c r="C18" s="31" t="e">
        <f>'רבעון 2 2016'!C19</f>
        <v>#REF!</v>
      </c>
      <c r="D18" s="32" t="s">
        <v>26</v>
      </c>
      <c r="E18" s="95" t="e">
        <f>'רבעון 2 2016'!N19</f>
        <v>#REF!</v>
      </c>
      <c r="F18" s="95" t="e">
        <f>'רבעון 2 2016'!P19</f>
        <v>#REF!</v>
      </c>
      <c r="G18" s="92" t="e">
        <f>'רבעון 2 2016'!S19</f>
        <v>#REF!</v>
      </c>
    </row>
    <row r="19" spans="2:7" ht="13.5" thickBot="1">
      <c r="B19" s="27" t="s">
        <v>8</v>
      </c>
      <c r="C19" s="117" t="e">
        <f>'רבעון 2 2016'!C20</f>
        <v>#REF!</v>
      </c>
      <c r="D19" s="34" t="s">
        <v>26</v>
      </c>
      <c r="E19" s="95" t="e">
        <f>'רבעון 2 2016'!N20</f>
        <v>#REF!</v>
      </c>
      <c r="F19" s="95" t="e">
        <f>'רבעון 2 2016'!P20</f>
        <v>#REF!</v>
      </c>
      <c r="G19" s="92" t="e">
        <f>'רבעון 2 2016'!S20</f>
        <v>#REF!</v>
      </c>
    </row>
    <row r="20" spans="2:7" ht="13.5" thickBot="1">
      <c r="B20" s="48" t="s">
        <v>16</v>
      </c>
      <c r="C20" s="163"/>
      <c r="D20" s="164"/>
      <c r="E20" s="96" t="e">
        <f>AVERAGE(E4:E19)</f>
        <v>#REF!</v>
      </c>
      <c r="F20" s="91" t="e">
        <f>AVERAGE(F4:F19)</f>
        <v>#REF!</v>
      </c>
      <c r="G20" s="53"/>
    </row>
  </sheetData>
  <sheetProtection/>
  <mergeCells count="3">
    <mergeCell ref="C2:D2"/>
    <mergeCell ref="C3:D3"/>
    <mergeCell ref="C20:D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S50"/>
  <sheetViews>
    <sheetView rightToLeft="1" zoomScalePageLayoutView="0" workbookViewId="0" topLeftCell="A20">
      <selection activeCell="B32" sqref="B32:G50"/>
    </sheetView>
  </sheetViews>
  <sheetFormatPr defaultColWidth="9.140625" defaultRowHeight="12.75"/>
  <cols>
    <col min="1" max="1" width="5.00390625" style="10" customWidth="1"/>
    <col min="2" max="2" width="12.57421875" style="10" customWidth="1"/>
    <col min="3" max="3" width="10.28125" style="10" customWidth="1"/>
    <col min="4" max="4" width="3.7109375" style="10" customWidth="1"/>
    <col min="5" max="5" width="13.421875" style="10" customWidth="1"/>
    <col min="6" max="6" width="15.140625" style="10" customWidth="1"/>
    <col min="7" max="7" width="17.28125" style="10" customWidth="1"/>
    <col min="8" max="9" width="12.7109375" style="10" customWidth="1"/>
    <col min="10" max="10" width="15.140625" style="10" hidden="1" customWidth="1"/>
    <col min="11" max="11" width="12.7109375" style="10" hidden="1" customWidth="1"/>
    <col min="12" max="12" width="10.8515625" style="14" hidden="1" customWidth="1"/>
    <col min="13" max="13" width="15.140625" style="10" customWidth="1"/>
    <col min="14" max="15" width="12.8515625" style="10" hidden="1" customWidth="1"/>
    <col min="16" max="17" width="11.8515625" style="10" hidden="1" customWidth="1"/>
    <col min="18" max="18" width="10.57421875" style="10" hidden="1" customWidth="1"/>
    <col min="19" max="19" width="12.28125" style="0" customWidth="1"/>
    <col min="20" max="20" width="9.140625" style="10" customWidth="1"/>
    <col min="21" max="21" width="12.7109375" style="10" bestFit="1" customWidth="1"/>
    <col min="22" max="16384" width="9.140625" style="10" customWidth="1"/>
  </cols>
  <sheetData>
    <row r="2" spans="14:19" ht="12.75">
      <c r="N2" s="10" t="e">
        <f>#REF!+#REF!</f>
        <v>#REF!</v>
      </c>
      <c r="O2" s="10" t="s">
        <v>29</v>
      </c>
      <c r="S2" s="21"/>
    </row>
    <row r="3" spans="2:9" ht="12.75">
      <c r="B3" s="15" t="s">
        <v>25</v>
      </c>
      <c r="I3" s="19"/>
    </row>
    <row r="4" ht="12.75">
      <c r="I4" s="20"/>
    </row>
    <row r="6" spans="2:7" ht="12.75">
      <c r="B6" s="10" t="s">
        <v>24</v>
      </c>
      <c r="C6"/>
      <c r="D6"/>
      <c r="E6"/>
      <c r="F6"/>
      <c r="G6"/>
    </row>
    <row r="7" spans="2:8" ht="12.75">
      <c r="B7"/>
      <c r="C7"/>
      <c r="D7"/>
      <c r="E7"/>
      <c r="F7"/>
      <c r="G7" s="3"/>
      <c r="H7" s="13"/>
    </row>
    <row r="9" spans="2:7" ht="48">
      <c r="B9" s="17" t="s">
        <v>9</v>
      </c>
      <c r="C9" s="159" t="s">
        <v>106</v>
      </c>
      <c r="D9" s="160"/>
      <c r="E9" s="17" t="s">
        <v>107</v>
      </c>
      <c r="F9" s="17" t="s">
        <v>108</v>
      </c>
      <c r="G9" s="17" t="s">
        <v>103</v>
      </c>
    </row>
    <row r="10" spans="2:7" ht="13.5" thickBot="1">
      <c r="B10" s="18" t="s">
        <v>20</v>
      </c>
      <c r="C10" s="161" t="s">
        <v>21</v>
      </c>
      <c r="D10" s="162"/>
      <c r="E10" s="18" t="s">
        <v>22</v>
      </c>
      <c r="F10" s="18" t="s">
        <v>27</v>
      </c>
      <c r="G10" s="18" t="s">
        <v>28</v>
      </c>
    </row>
    <row r="11" spans="2:7" ht="13.5" thickTop="1">
      <c r="B11" s="16" t="s">
        <v>17</v>
      </c>
      <c r="C11" s="29" t="e">
        <f>'רבעון 3 שנת 2015 '!C5</f>
        <v>#REF!</v>
      </c>
      <c r="D11" s="30" t="s">
        <v>26</v>
      </c>
      <c r="E11" s="83" t="e">
        <f>'רבעון 3 שנת 2015 '!K5</f>
        <v>#REF!</v>
      </c>
      <c r="F11" s="53" t="e">
        <f>'רבעון 3 שנת 2015 '!P5</f>
        <v>#REF!</v>
      </c>
      <c r="G11" s="71" t="e">
        <f>'רבעון 3 שנת 2015 '!Q5</f>
        <v>#REF!</v>
      </c>
    </row>
    <row r="12" spans="2:7" ht="12.75">
      <c r="B12" s="16" t="s">
        <v>2</v>
      </c>
      <c r="C12" s="31" t="e">
        <f>'רבעון 3 שנת 2015 '!C6</f>
        <v>#REF!</v>
      </c>
      <c r="D12" s="32" t="s">
        <v>26</v>
      </c>
      <c r="E12" s="83" t="e">
        <f>'רבעון 3 שנת 2015 '!K6</f>
        <v>#REF!</v>
      </c>
      <c r="F12" s="53" t="e">
        <f>'רבעון 3 שנת 2015 '!P6</f>
        <v>#REF!</v>
      </c>
      <c r="G12" s="72" t="e">
        <f>'רבעון 3 שנת 2015 '!Q6</f>
        <v>#REF!</v>
      </c>
    </row>
    <row r="13" spans="2:7" ht="12.75">
      <c r="B13" s="16" t="s">
        <v>10</v>
      </c>
      <c r="C13" s="31" t="e">
        <f>'רבעון 3 שנת 2015 '!C7</f>
        <v>#REF!</v>
      </c>
      <c r="D13" s="32" t="s">
        <v>26</v>
      </c>
      <c r="E13" s="83" t="e">
        <f>'רבעון 3 שנת 2015 '!K7</f>
        <v>#REF!</v>
      </c>
      <c r="F13" s="53" t="e">
        <f>'רבעון 3 שנת 2015 '!P7</f>
        <v>#REF!</v>
      </c>
      <c r="G13" s="71" t="e">
        <f>'רבעון 3 שנת 2015 '!Q7</f>
        <v>#REF!</v>
      </c>
    </row>
    <row r="14" spans="2:7" ht="12.75">
      <c r="B14" s="16" t="s">
        <v>19</v>
      </c>
      <c r="C14" s="31" t="e">
        <f>'רבעון 3 שנת 2015 '!C8</f>
        <v>#REF!</v>
      </c>
      <c r="D14" s="32" t="s">
        <v>26</v>
      </c>
      <c r="E14" s="83" t="e">
        <f>'רבעון 3 שנת 2015 '!K8</f>
        <v>#REF!</v>
      </c>
      <c r="F14" s="53" t="e">
        <f>'רבעון 3 שנת 2015 '!P8</f>
        <v>#REF!</v>
      </c>
      <c r="G14" s="71" t="e">
        <f>'רבעון 3 שנת 2015 '!Q8</f>
        <v>#REF!</v>
      </c>
    </row>
    <row r="15" spans="2:7" ht="12.75">
      <c r="B15" s="16" t="s">
        <v>4</v>
      </c>
      <c r="C15" s="31" t="e">
        <f>'רבעון 3 שנת 2015 '!C9</f>
        <v>#REF!</v>
      </c>
      <c r="D15" s="32" t="s">
        <v>26</v>
      </c>
      <c r="E15" s="83" t="e">
        <f>'רבעון 3 שנת 2015 '!K9</f>
        <v>#REF!</v>
      </c>
      <c r="F15" s="53" t="e">
        <f>'רבעון 3 שנת 2015 '!P9</f>
        <v>#REF!</v>
      </c>
      <c r="G15" s="71" t="e">
        <f>'רבעון 3 שנת 2015 '!Q9</f>
        <v>#REF!</v>
      </c>
    </row>
    <row r="16" spans="2:7" ht="12.75">
      <c r="B16" s="16" t="s">
        <v>0</v>
      </c>
      <c r="C16" s="31" t="e">
        <f>'רבעון 3 שנת 2015 '!C10</f>
        <v>#REF!</v>
      </c>
      <c r="D16" s="32" t="s">
        <v>26</v>
      </c>
      <c r="E16" s="83" t="e">
        <f>'רבעון 3 שנת 2015 '!K10</f>
        <v>#REF!</v>
      </c>
      <c r="F16" s="53" t="e">
        <f>'רבעון 3 שנת 2015 '!P10</f>
        <v>#REF!</v>
      </c>
      <c r="G16" s="71" t="e">
        <f>'רבעון 3 שנת 2015 '!Q10</f>
        <v>#REF!</v>
      </c>
    </row>
    <row r="17" spans="2:7" ht="12.75">
      <c r="B17" s="16" t="s">
        <v>13</v>
      </c>
      <c r="C17" s="31" t="e">
        <f>'רבעון 3 שנת 2015 '!C11</f>
        <v>#REF!</v>
      </c>
      <c r="D17" s="32" t="s">
        <v>26</v>
      </c>
      <c r="E17" s="83" t="e">
        <f>'רבעון 3 שנת 2015 '!K11</f>
        <v>#REF!</v>
      </c>
      <c r="F17" s="53" t="e">
        <f>'רבעון 3 שנת 2015 '!P11</f>
        <v>#REF!</v>
      </c>
      <c r="G17" s="71" t="e">
        <f>'רבעון 3 שנת 2015 '!Q11</f>
        <v>#REF!</v>
      </c>
    </row>
    <row r="18" spans="2:7" ht="12.75">
      <c r="B18" s="16" t="s">
        <v>1</v>
      </c>
      <c r="C18" s="31" t="e">
        <f>'רבעון 3 שנת 2015 '!C12</f>
        <v>#REF!</v>
      </c>
      <c r="D18" s="32" t="s">
        <v>26</v>
      </c>
      <c r="E18" s="83" t="e">
        <f>'רבעון 3 שנת 2015 '!K12</f>
        <v>#REF!</v>
      </c>
      <c r="F18" s="53" t="e">
        <f>'רבעון 3 שנת 2015 '!P12</f>
        <v>#REF!</v>
      </c>
      <c r="G18" s="71" t="e">
        <f>'רבעון 3 שנת 2015 '!Q12</f>
        <v>#REF!</v>
      </c>
    </row>
    <row r="19" spans="2:7" ht="12.75">
      <c r="B19" s="16" t="s">
        <v>23</v>
      </c>
      <c r="C19" s="31" t="e">
        <f>'רבעון 3 שנת 2015 '!C13</f>
        <v>#REF!</v>
      </c>
      <c r="D19" s="32" t="s">
        <v>26</v>
      </c>
      <c r="E19" s="83" t="e">
        <f>'רבעון 3 שנת 2015 '!K13</f>
        <v>#REF!</v>
      </c>
      <c r="F19" s="53" t="e">
        <f>'רבעון 3 שנת 2015 '!P14</f>
        <v>#REF!</v>
      </c>
      <c r="G19" s="71" t="e">
        <f>'רבעון 3 שנת 2015 '!Q13</f>
        <v>#REF!</v>
      </c>
    </row>
    <row r="20" spans="2:7" ht="12.75">
      <c r="B20" s="16" t="s">
        <v>11</v>
      </c>
      <c r="C20" s="31" t="e">
        <f>'רבעון 3 שנת 2015 '!C14</f>
        <v>#REF!</v>
      </c>
      <c r="D20" s="32" t="s">
        <v>26</v>
      </c>
      <c r="E20" s="83" t="e">
        <f>'רבעון 3 שנת 2015 '!K14</f>
        <v>#REF!</v>
      </c>
      <c r="F20" s="53" t="e">
        <f>'רבעון 3 שנת 2015 '!P14</f>
        <v>#REF!</v>
      </c>
      <c r="G20" s="71" t="e">
        <f>'רבעון 3 שנת 2015 '!Q14</f>
        <v>#REF!</v>
      </c>
    </row>
    <row r="21" spans="2:7" ht="12.75">
      <c r="B21" s="16" t="s">
        <v>6</v>
      </c>
      <c r="C21" s="31" t="e">
        <f>'רבעון 3 שנת 2015 '!C15</f>
        <v>#REF!</v>
      </c>
      <c r="D21" s="32" t="s">
        <v>26</v>
      </c>
      <c r="E21" s="83" t="e">
        <f>'רבעון 3 שנת 2015 '!K15</f>
        <v>#REF!</v>
      </c>
      <c r="F21" s="53" t="e">
        <f>'רבעון 3 שנת 2015 '!P15</f>
        <v>#REF!</v>
      </c>
      <c r="G21" s="73" t="e">
        <f>'רבעון 3 שנת 2015 '!Q15</f>
        <v>#REF!</v>
      </c>
    </row>
    <row r="22" spans="2:7" ht="12.75">
      <c r="B22" s="16" t="s">
        <v>3</v>
      </c>
      <c r="C22" s="31" t="e">
        <f>'רבעון 3 שנת 2015 '!C16</f>
        <v>#REF!</v>
      </c>
      <c r="D22" s="32" t="s">
        <v>26</v>
      </c>
      <c r="E22" s="83" t="e">
        <f>'רבעון 3 שנת 2015 '!K16</f>
        <v>#REF!</v>
      </c>
      <c r="F22" s="53" t="e">
        <f>'רבעון 3 שנת 2015 '!P16</f>
        <v>#REF!</v>
      </c>
      <c r="G22" s="71" t="e">
        <f>'רבעון 3 שנת 2015 '!Q16</f>
        <v>#REF!</v>
      </c>
    </row>
    <row r="23" spans="2:7" ht="12.75">
      <c r="B23" s="16" t="s">
        <v>14</v>
      </c>
      <c r="C23" s="31" t="e">
        <f>'רבעון 3 שנת 2015 '!C17</f>
        <v>#REF!</v>
      </c>
      <c r="D23" s="32" t="s">
        <v>26</v>
      </c>
      <c r="E23" s="83" t="e">
        <f>'רבעון 3 שנת 2015 '!K17</f>
        <v>#REF!</v>
      </c>
      <c r="F23" s="53" t="e">
        <f>'רבעון 3 שנת 2015 '!P17</f>
        <v>#REF!</v>
      </c>
      <c r="G23" s="71" t="e">
        <f>'רבעון 3 שנת 2015 '!Q17</f>
        <v>#REF!</v>
      </c>
    </row>
    <row r="24" spans="2:7" ht="12.75">
      <c r="B24" s="16" t="s">
        <v>7</v>
      </c>
      <c r="C24" s="31" t="e">
        <f>'רבעון 3 שנת 2015 '!C18</f>
        <v>#REF!</v>
      </c>
      <c r="D24" s="32" t="s">
        <v>26</v>
      </c>
      <c r="E24" s="83" t="e">
        <f>'רבעון 3 שנת 2015 '!K18</f>
        <v>#REF!</v>
      </c>
      <c r="F24" s="53" t="e">
        <f>'רבעון 3 שנת 2015 '!P18</f>
        <v>#REF!</v>
      </c>
      <c r="G24" s="71" t="e">
        <f>'רבעון 3 שנת 2015 '!Q18</f>
        <v>#REF!</v>
      </c>
    </row>
    <row r="25" spans="2:7" ht="12.75">
      <c r="B25" s="24" t="s">
        <v>12</v>
      </c>
      <c r="C25" s="31" t="e">
        <f>'רבעון 3 שנת 2015 '!C19</f>
        <v>#REF!</v>
      </c>
      <c r="D25" s="32" t="s">
        <v>26</v>
      </c>
      <c r="E25" s="83" t="e">
        <f>'רבעון 3 שנת 2015 '!K19</f>
        <v>#REF!</v>
      </c>
      <c r="F25" s="53" t="e">
        <f>'רבעון 3 שנת 2015 '!P19</f>
        <v>#REF!</v>
      </c>
      <c r="G25" s="71" t="e">
        <f>'רבעון 3 שנת 2015 '!Q19</f>
        <v>#REF!</v>
      </c>
    </row>
    <row r="26" spans="2:7" ht="13.5" thickBot="1">
      <c r="B26" s="27" t="s">
        <v>8</v>
      </c>
      <c r="C26" s="33" t="e">
        <f>'רבעון 3 שנת 2015 '!C20</f>
        <v>#REF!</v>
      </c>
      <c r="D26" s="34" t="s">
        <v>26</v>
      </c>
      <c r="E26" s="85" t="e">
        <f>'רבעון 3 שנת 2015 '!K20</f>
        <v>#REF!</v>
      </c>
      <c r="F26" s="86" t="e">
        <f>'רבעון 3 שנת 2015 '!P20</f>
        <v>#REF!</v>
      </c>
      <c r="G26" s="71" t="e">
        <f>'רבעון 3 שנת 2015 '!Q20</f>
        <v>#REF!</v>
      </c>
    </row>
    <row r="27" spans="2:7" ht="13.5" thickBot="1">
      <c r="B27" s="48" t="s">
        <v>16</v>
      </c>
      <c r="C27" s="163"/>
      <c r="D27" s="164"/>
      <c r="E27" s="87" t="e">
        <f>AVERAGE(E11:E26)</f>
        <v>#REF!</v>
      </c>
      <c r="F27" s="88" t="e">
        <f>AVERAGE(F11:F26)</f>
        <v>#REF!</v>
      </c>
      <c r="G27" s="84" t="e">
        <f>AVERAGE(G11:G26)</f>
        <v>#REF!</v>
      </c>
    </row>
    <row r="29" ht="12.75">
      <c r="M29" s="74"/>
    </row>
    <row r="30" ht="12.75">
      <c r="B30" s="10" t="s">
        <v>112</v>
      </c>
    </row>
    <row r="32" spans="2:7" ht="48">
      <c r="B32" s="17" t="s">
        <v>9</v>
      </c>
      <c r="C32" s="159" t="s">
        <v>106</v>
      </c>
      <c r="D32" s="160"/>
      <c r="E32" s="17" t="s">
        <v>107</v>
      </c>
      <c r="F32" s="17" t="s">
        <v>108</v>
      </c>
      <c r="G32" s="17" t="s">
        <v>103</v>
      </c>
    </row>
    <row r="33" spans="2:7" ht="13.5" thickBot="1">
      <c r="B33" s="18" t="s">
        <v>20</v>
      </c>
      <c r="C33" s="161" t="s">
        <v>21</v>
      </c>
      <c r="D33" s="162"/>
      <c r="E33" s="18" t="s">
        <v>22</v>
      </c>
      <c r="F33" s="18" t="s">
        <v>27</v>
      </c>
      <c r="G33" s="18" t="s">
        <v>28</v>
      </c>
    </row>
    <row r="34" spans="2:7" ht="13.5" thickTop="1">
      <c r="B34" s="16" t="s">
        <v>17</v>
      </c>
      <c r="C34" s="29" t="e">
        <f>'רבעון 3 שנת 2015 בדיקה'!C5</f>
        <v>#REF!</v>
      </c>
      <c r="D34" s="30" t="s">
        <v>26</v>
      </c>
      <c r="E34" s="92">
        <v>0.04128902316213501</v>
      </c>
      <c r="F34" s="92">
        <v>0.06378600823045266</v>
      </c>
      <c r="G34" s="92">
        <v>0.19287827119602796</v>
      </c>
    </row>
    <row r="35" spans="2:7" ht="12.75">
      <c r="B35" s="16" t="s">
        <v>2</v>
      </c>
      <c r="C35" s="31" t="e">
        <f>'רבעון 3 שנת 2015 בדיקה'!C6</f>
        <v>#REF!</v>
      </c>
      <c r="D35" s="32" t="s">
        <v>26</v>
      </c>
      <c r="E35" s="93">
        <v>0.038123167155425186</v>
      </c>
      <c r="F35" s="93">
        <v>0.0751708428246014</v>
      </c>
      <c r="G35" s="93">
        <v>0.17401053695914254</v>
      </c>
    </row>
    <row r="36" spans="2:7" ht="12.75">
      <c r="B36" s="16" t="s">
        <v>10</v>
      </c>
      <c r="C36" s="31" t="e">
        <f>'רבעון 3 שנת 2015 בדיקה'!C7</f>
        <v>#REF!</v>
      </c>
      <c r="D36" s="32" t="s">
        <v>26</v>
      </c>
      <c r="E36" s="92">
        <v>0.04676616915422893</v>
      </c>
      <c r="F36" s="92">
        <v>0.1287553648068669</v>
      </c>
      <c r="G36" s="92">
        <v>0.19543289712491185</v>
      </c>
    </row>
    <row r="37" spans="2:7" ht="12.75">
      <c r="B37" s="16" t="s">
        <v>19</v>
      </c>
      <c r="C37" s="31" t="e">
        <f>'רבעון 3 שנת 2015 בדיקה'!C8</f>
        <v>#REF!</v>
      </c>
      <c r="D37" s="32" t="s">
        <v>26</v>
      </c>
      <c r="E37" s="92">
        <v>0.04008221993833505</v>
      </c>
      <c r="F37" s="92">
        <v>0.18918918918918926</v>
      </c>
      <c r="G37" s="92">
        <v>0.20892257762831565</v>
      </c>
    </row>
    <row r="38" spans="2:7" ht="12.75">
      <c r="B38" s="16" t="s">
        <v>4</v>
      </c>
      <c r="C38" s="31" t="e">
        <f>'רבעון 3 שנת 2015 בדיקה'!C9</f>
        <v>#REF!</v>
      </c>
      <c r="D38" s="32" t="s">
        <v>26</v>
      </c>
      <c r="E38" s="92">
        <v>0.029830197338228448</v>
      </c>
      <c r="F38" s="92">
        <v>0.1276381909547739</v>
      </c>
      <c r="G38" s="92">
        <v>0.12123597579224715</v>
      </c>
    </row>
    <row r="39" spans="2:7" ht="12.75">
      <c r="B39" s="16" t="s">
        <v>0</v>
      </c>
      <c r="C39" s="31" t="e">
        <f>'רבעון 3 שנת 2015 בדיקה'!C10</f>
        <v>#REF!</v>
      </c>
      <c r="D39" s="32" t="s">
        <v>26</v>
      </c>
      <c r="E39" s="92">
        <v>0.043533123028391074</v>
      </c>
      <c r="F39" s="92">
        <v>0.04949238578680193</v>
      </c>
      <c r="G39" s="92">
        <v>0.11818879044121913</v>
      </c>
    </row>
    <row r="40" spans="2:7" ht="12.75">
      <c r="B40" s="16" t="s">
        <v>13</v>
      </c>
      <c r="C40" s="31" t="e">
        <f>'רבעון 3 שנת 2015 בדיקה'!C11</f>
        <v>#REF!</v>
      </c>
      <c r="D40" s="32" t="s">
        <v>26</v>
      </c>
      <c r="E40" s="92">
        <v>0.034379671150971625</v>
      </c>
      <c r="F40" s="92">
        <v>0.08379013312451056</v>
      </c>
      <c r="G40" s="92">
        <v>0.22342037348253263</v>
      </c>
    </row>
    <row r="41" spans="2:7" ht="12.75">
      <c r="B41" s="16" t="s">
        <v>1</v>
      </c>
      <c r="C41" s="31" t="e">
        <f>'רבעון 3 שנת 2015 בדיקה'!C12</f>
        <v>#REF!</v>
      </c>
      <c r="D41" s="32" t="s">
        <v>26</v>
      </c>
      <c r="E41" s="92">
        <v>-0.06786427145708585</v>
      </c>
      <c r="F41" s="92">
        <v>-0.03711340206185565</v>
      </c>
      <c r="G41" s="92">
        <v>0.2975435965369574</v>
      </c>
    </row>
    <row r="42" spans="2:7" ht="12.75">
      <c r="B42" s="16" t="s">
        <v>23</v>
      </c>
      <c r="C42" s="31" t="e">
        <f>'רבעון 3 שנת 2015 בדיקה'!C13</f>
        <v>#REF!</v>
      </c>
      <c r="D42" s="32" t="s">
        <v>26</v>
      </c>
      <c r="E42" s="92">
        <v>0.0371014492753623</v>
      </c>
      <c r="F42" s="92">
        <v>0.07836045810729364</v>
      </c>
      <c r="G42" s="92">
        <v>0.1034240911848978</v>
      </c>
    </row>
    <row r="43" spans="2:7" ht="12.75">
      <c r="B43" s="16" t="s">
        <v>11</v>
      </c>
      <c r="C43" s="31" t="e">
        <f>'רבעון 3 שנת 2015 בדיקה'!C14</f>
        <v>#REF!</v>
      </c>
      <c r="D43" s="32" t="s">
        <v>26</v>
      </c>
      <c r="E43" s="92">
        <v>0.024590163934426146</v>
      </c>
      <c r="F43" s="92">
        <v>0.07559926244622006</v>
      </c>
      <c r="G43" s="92">
        <v>0.08732953116261871</v>
      </c>
    </row>
    <row r="44" spans="2:7" ht="12.75">
      <c r="B44" s="16" t="s">
        <v>6</v>
      </c>
      <c r="C44" s="31" t="e">
        <f>'רבעון 3 שנת 2015 בדיקה'!C15</f>
        <v>#REF!</v>
      </c>
      <c r="D44" s="32" t="s">
        <v>26</v>
      </c>
      <c r="E44" s="94">
        <v>0.01497395833333326</v>
      </c>
      <c r="F44" s="94">
        <v>0.0871687587168759</v>
      </c>
      <c r="G44" s="94">
        <v>0.17120022400412524</v>
      </c>
    </row>
    <row r="45" spans="2:7" ht="12.75">
      <c r="B45" s="16" t="s">
        <v>3</v>
      </c>
      <c r="C45" s="31" t="e">
        <f>'רבעון 3 שנת 2015 בדיקה'!C16</f>
        <v>#REF!</v>
      </c>
      <c r="D45" s="32" t="s">
        <v>26</v>
      </c>
      <c r="E45" s="92">
        <v>0.01245085190039319</v>
      </c>
      <c r="F45" s="92">
        <v>0.041105121293800506</v>
      </c>
      <c r="G45" s="92">
        <v>0.14270480864774773</v>
      </c>
    </row>
    <row r="46" spans="2:7" ht="12.75">
      <c r="B46" s="16" t="s">
        <v>14</v>
      </c>
      <c r="C46" s="31" t="e">
        <f>'רבעון 3 שנת 2015 בדיקה'!C17</f>
        <v>#REF!</v>
      </c>
      <c r="D46" s="32" t="s">
        <v>26</v>
      </c>
      <c r="E46" s="92">
        <v>0.006341154090044432</v>
      </c>
      <c r="F46" s="92">
        <v>0.04960317460317465</v>
      </c>
      <c r="G46" s="92">
        <v>0.1581546823767536</v>
      </c>
    </row>
    <row r="47" spans="2:7" ht="12.75">
      <c r="B47" s="16" t="s">
        <v>7</v>
      </c>
      <c r="C47" s="31" t="e">
        <f>'רבעון 3 שנת 2015 בדיקה'!C18</f>
        <v>#REF!</v>
      </c>
      <c r="D47" s="32" t="s">
        <v>26</v>
      </c>
      <c r="E47" s="92">
        <v>-0.02030812324929976</v>
      </c>
      <c r="F47" s="92">
        <v>0.03476331360946738</v>
      </c>
      <c r="G47" s="92">
        <v>0.11724754266483829</v>
      </c>
    </row>
    <row r="48" spans="2:7" ht="12.75">
      <c r="B48" s="24" t="s">
        <v>12</v>
      </c>
      <c r="C48" s="31" t="e">
        <f>'רבעון 3 שנת 2015 בדיקה'!C19</f>
        <v>#REF!</v>
      </c>
      <c r="D48" s="32" t="s">
        <v>26</v>
      </c>
      <c r="E48" s="92">
        <v>-0.03583617747440271</v>
      </c>
      <c r="F48" s="92">
        <v>-0.01482127288578905</v>
      </c>
      <c r="G48" s="92">
        <v>0.2438859302859751</v>
      </c>
    </row>
    <row r="49" spans="2:7" ht="13.5" thickBot="1">
      <c r="B49" s="27" t="s">
        <v>8</v>
      </c>
      <c r="C49" s="33" t="e">
        <f>'רבעון 3 שנת 2015 בדיקה'!C20</f>
        <v>#REF!</v>
      </c>
      <c r="D49" s="34" t="s">
        <v>26</v>
      </c>
      <c r="E49" s="95">
        <v>-0.018833755885548698</v>
      </c>
      <c r="F49" s="95">
        <v>0.0014787430683917968</v>
      </c>
      <c r="G49" s="95">
        <v>0.32575971918364716</v>
      </c>
    </row>
    <row r="50" spans="2:7" ht="13.5" thickBot="1">
      <c r="B50" s="48" t="s">
        <v>16</v>
      </c>
      <c r="C50" s="163"/>
      <c r="D50" s="164"/>
      <c r="E50" s="96">
        <v>0.014163676274683602</v>
      </c>
      <c r="F50" s="91">
        <v>0.06462289198842348</v>
      </c>
      <c r="G50" s="53">
        <v>0.18008372179199736</v>
      </c>
    </row>
  </sheetData>
  <sheetProtection/>
  <mergeCells count="6">
    <mergeCell ref="C9:D9"/>
    <mergeCell ref="C10:D10"/>
    <mergeCell ref="C27:D27"/>
    <mergeCell ref="C32:D32"/>
    <mergeCell ref="C33:D33"/>
    <mergeCell ref="C50:D50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V24"/>
  <sheetViews>
    <sheetView rightToLeft="1" zoomScalePageLayoutView="0" workbookViewId="0" topLeftCell="A1">
      <selection activeCell="W31" sqref="W31"/>
    </sheetView>
  </sheetViews>
  <sheetFormatPr defaultColWidth="9.140625" defaultRowHeight="12.75"/>
  <cols>
    <col min="1" max="1" width="5.140625" style="0" customWidth="1"/>
    <col min="2" max="4" width="11.8515625" style="0" customWidth="1"/>
    <col min="5" max="6" width="11.8515625" style="0" hidden="1" customWidth="1"/>
    <col min="7" max="7" width="11.8515625" style="0" customWidth="1"/>
    <col min="8" max="10" width="11.8515625" style="0" hidden="1" customWidth="1"/>
    <col min="11" max="11" width="16.00390625" style="0" hidden="1" customWidth="1"/>
    <col min="12" max="14" width="13.28125" style="0" hidden="1" customWidth="1"/>
    <col min="15" max="15" width="13.28125" style="6" customWidth="1"/>
    <col min="16" max="16" width="12.00390625" style="0" customWidth="1"/>
    <col min="17" max="17" width="10.28125" style="0" customWidth="1"/>
    <col min="18" max="20" width="10.140625" style="0" customWidth="1"/>
    <col min="21" max="21" width="10.140625" style="0" hidden="1" customWidth="1"/>
    <col min="22" max="22" width="10.7109375" style="0" hidden="1" customWidth="1"/>
  </cols>
  <sheetData>
    <row r="4" spans="2:22" ht="60">
      <c r="B4" s="11" t="s">
        <v>9</v>
      </c>
      <c r="C4" s="11" t="s">
        <v>136</v>
      </c>
      <c r="D4" s="11" t="s">
        <v>128</v>
      </c>
      <c r="E4" s="11" t="s">
        <v>122</v>
      </c>
      <c r="F4" s="11" t="s">
        <v>92</v>
      </c>
      <c r="G4" s="11" t="s">
        <v>102</v>
      </c>
      <c r="H4" s="11" t="s">
        <v>90</v>
      </c>
      <c r="I4" s="11" t="s">
        <v>54</v>
      </c>
      <c r="J4" s="11" t="s">
        <v>38</v>
      </c>
      <c r="K4" s="11" t="s">
        <v>38</v>
      </c>
      <c r="L4" s="11" t="s">
        <v>41</v>
      </c>
      <c r="M4" s="11" t="s">
        <v>124</v>
      </c>
      <c r="N4" s="11" t="s">
        <v>114</v>
      </c>
      <c r="O4" s="104" t="s">
        <v>5</v>
      </c>
      <c r="P4" s="62" t="s">
        <v>137</v>
      </c>
      <c r="Q4" s="11" t="s">
        <v>15</v>
      </c>
      <c r="R4" s="11" t="s">
        <v>138</v>
      </c>
      <c r="S4" s="11" t="s">
        <v>139</v>
      </c>
      <c r="T4" s="11" t="s">
        <v>130</v>
      </c>
      <c r="U4" s="11" t="s">
        <v>126</v>
      </c>
      <c r="V4" s="11" t="s">
        <v>120</v>
      </c>
    </row>
    <row r="5" spans="1:22" ht="12.75">
      <c r="A5" s="6"/>
      <c r="B5" s="12" t="s">
        <v>17</v>
      </c>
      <c r="C5" s="36" t="e">
        <f>ROUND(#REF!,-3)</f>
        <v>#REF!</v>
      </c>
      <c r="D5" s="36" t="e">
        <f>ROUND(#REF!,-3)</f>
        <v>#REF!</v>
      </c>
      <c r="E5" s="36" t="e">
        <f>ROUND(#REF!,-3)</f>
        <v>#REF!</v>
      </c>
      <c r="F5" s="36" t="e">
        <f>ROUND(#REF!,-3)</f>
        <v>#REF!</v>
      </c>
      <c r="G5" s="36" t="e">
        <f>ROUND(#REF!,-3)</f>
        <v>#REF!</v>
      </c>
      <c r="H5" s="36" t="e">
        <f>ROUND(#REF!,-3)</f>
        <v>#REF!</v>
      </c>
      <c r="I5" s="36" t="e">
        <f>ROUND(#REF!,-3)</f>
        <v>#REF!</v>
      </c>
      <c r="J5" s="36" t="e">
        <f>ROUND(#REF!,-3)</f>
        <v>#REF!</v>
      </c>
      <c r="K5" s="36" t="e">
        <f>ROUND(#REF!,-3)</f>
        <v>#REF!</v>
      </c>
      <c r="L5" s="36" t="e">
        <f>ROUND(#REF!,-3)</f>
        <v>#REF!</v>
      </c>
      <c r="M5" s="36" t="e">
        <f>ROUND(#REF!,-3)</f>
        <v>#REF!</v>
      </c>
      <c r="N5" s="36" t="e">
        <f>ROUND(#REF!,-3)</f>
        <v>#REF!</v>
      </c>
      <c r="O5" s="90" t="e">
        <f>C5/D5-1</f>
        <v>#REF!</v>
      </c>
      <c r="P5" s="95">
        <v>0</v>
      </c>
      <c r="Q5" s="53" t="e">
        <f>C5/G5-1</f>
        <v>#REF!</v>
      </c>
      <c r="R5" s="7" t="e">
        <f>#REF!</f>
        <v>#REF!</v>
      </c>
      <c r="S5" s="37" t="e">
        <f>#REF!</f>
        <v>#REF!</v>
      </c>
      <c r="T5" s="37" t="e">
        <f>#REF!</f>
        <v>#REF!</v>
      </c>
      <c r="U5" s="37">
        <v>56</v>
      </c>
      <c r="V5" s="37" t="e">
        <f>#REF!</f>
        <v>#REF!</v>
      </c>
    </row>
    <row r="6" spans="2:22" ht="12.75">
      <c r="B6" s="12" t="s">
        <v>2</v>
      </c>
      <c r="C6" s="36" t="e">
        <f>ROUND(#REF!,-3)</f>
        <v>#REF!</v>
      </c>
      <c r="D6" s="36" t="e">
        <f>ROUND(#REF!,-3)</f>
        <v>#REF!</v>
      </c>
      <c r="E6" s="36" t="e">
        <f>ROUND(#REF!,-3)</f>
        <v>#REF!</v>
      </c>
      <c r="F6" s="36" t="e">
        <f>ROUND(#REF!,-3)</f>
        <v>#REF!</v>
      </c>
      <c r="G6" s="36" t="e">
        <f>ROUND(#REF!,-3)</f>
        <v>#REF!</v>
      </c>
      <c r="H6" s="36" t="e">
        <f>ROUND(#REF!,-3)</f>
        <v>#REF!</v>
      </c>
      <c r="I6" s="36" t="e">
        <f>ROUND(#REF!,-3)</f>
        <v>#REF!</v>
      </c>
      <c r="J6" s="36" t="e">
        <f>ROUND(#REF!,-3)</f>
        <v>#REF!</v>
      </c>
      <c r="K6" s="36" t="e">
        <f>ROUND(#REF!,-3)</f>
        <v>#REF!</v>
      </c>
      <c r="L6" s="36" t="e">
        <f>ROUND(#REF!,-3)</f>
        <v>#REF!</v>
      </c>
      <c r="M6" s="36" t="e">
        <f>ROUND(#REF!,-3)</f>
        <v>#REF!</v>
      </c>
      <c r="N6" s="36" t="e">
        <f>ROUND(#REF!,-3)</f>
        <v>#REF!</v>
      </c>
      <c r="O6" s="90" t="e">
        <f aca="true" t="shared" si="0" ref="O6:O20">C6/D6-1</f>
        <v>#REF!</v>
      </c>
      <c r="P6" s="95">
        <v>0.046461758398856245</v>
      </c>
      <c r="Q6" s="53" t="e">
        <f aca="true" t="shared" si="1" ref="Q6:Q20">C6/G6-1</f>
        <v>#REF!</v>
      </c>
      <c r="R6" s="9" t="e">
        <f>#REF!</f>
        <v>#REF!</v>
      </c>
      <c r="S6" s="38" t="e">
        <f>#REF!</f>
        <v>#REF!</v>
      </c>
      <c r="T6" s="37" t="e">
        <f>#REF!</f>
        <v>#REF!</v>
      </c>
      <c r="U6" s="38">
        <v>167</v>
      </c>
      <c r="V6" s="38" t="e">
        <f>#REF!</f>
        <v>#REF!</v>
      </c>
    </row>
    <row r="7" spans="2:22" ht="12.75">
      <c r="B7" s="12" t="s">
        <v>10</v>
      </c>
      <c r="C7" s="36" t="e">
        <f>ROUND(#REF!,-3)</f>
        <v>#REF!</v>
      </c>
      <c r="D7" s="36" t="e">
        <f>ROUND(#REF!,-3)</f>
        <v>#REF!</v>
      </c>
      <c r="E7" s="36" t="e">
        <f>ROUND(#REF!,-3)</f>
        <v>#REF!</v>
      </c>
      <c r="F7" s="36" t="e">
        <f>ROUND(#REF!,-3)</f>
        <v>#REF!</v>
      </c>
      <c r="G7" s="36" t="e">
        <f>ROUND(#REF!,-3)</f>
        <v>#REF!</v>
      </c>
      <c r="H7" s="36" t="e">
        <f>ROUND(#REF!,-3)</f>
        <v>#REF!</v>
      </c>
      <c r="I7" s="36" t="e">
        <f>ROUND(#REF!,-3)</f>
        <v>#REF!</v>
      </c>
      <c r="J7" s="36" t="e">
        <f>ROUND(#REF!,-3)</f>
        <v>#REF!</v>
      </c>
      <c r="K7" s="36" t="e">
        <f>ROUND(#REF!,-3)</f>
        <v>#REF!</v>
      </c>
      <c r="L7" s="36" t="e">
        <f>ROUND(#REF!,-3)</f>
        <v>#REF!</v>
      </c>
      <c r="M7" s="36" t="e">
        <f>ROUND(#REF!,-3)</f>
        <v>#REF!</v>
      </c>
      <c r="N7" s="36" t="e">
        <f>ROUND(#REF!,-3)</f>
        <v>#REF!</v>
      </c>
      <c r="O7" s="90" t="e">
        <f t="shared" si="0"/>
        <v>#REF!</v>
      </c>
      <c r="P7" s="95">
        <v>0.04415823367065319</v>
      </c>
      <c r="Q7" s="53" t="e">
        <f t="shared" si="1"/>
        <v>#REF!</v>
      </c>
      <c r="R7" s="7" t="e">
        <f>#REF!</f>
        <v>#REF!</v>
      </c>
      <c r="S7" s="37" t="e">
        <f>#REF!</f>
        <v>#REF!</v>
      </c>
      <c r="T7" s="37" t="e">
        <f>#REF!</f>
        <v>#REF!</v>
      </c>
      <c r="U7" s="37">
        <v>274</v>
      </c>
      <c r="V7" s="37" t="e">
        <f>#REF!</f>
        <v>#REF!</v>
      </c>
    </row>
    <row r="8" spans="2:22" ht="12.75">
      <c r="B8" s="12" t="s">
        <v>19</v>
      </c>
      <c r="C8" s="36" t="e">
        <f>ROUND(#REF!,-3)</f>
        <v>#REF!</v>
      </c>
      <c r="D8" s="36" t="e">
        <f>ROUND(#REF!,-3)</f>
        <v>#REF!</v>
      </c>
      <c r="E8" s="36" t="e">
        <f>ROUND(#REF!,-3)</f>
        <v>#REF!</v>
      </c>
      <c r="F8" s="36" t="e">
        <f>ROUND(#REF!,-3)</f>
        <v>#REF!</v>
      </c>
      <c r="G8" s="36" t="e">
        <f>ROUND(#REF!,-3)</f>
        <v>#REF!</v>
      </c>
      <c r="H8" s="36" t="e">
        <f>ROUND(#REF!,-3)</f>
        <v>#REF!</v>
      </c>
      <c r="I8" s="36" t="e">
        <f>ROUND(#REF!,-3)</f>
        <v>#REF!</v>
      </c>
      <c r="J8" s="36" t="e">
        <f>ROUND(#REF!,-3)</f>
        <v>#REF!</v>
      </c>
      <c r="K8" s="36" t="e">
        <f>ROUND(#REF!,-3)</f>
        <v>#REF!</v>
      </c>
      <c r="L8" s="36" t="e">
        <f>ROUND(#REF!,-3)</f>
        <v>#REF!</v>
      </c>
      <c r="M8" s="36" t="e">
        <f>ROUND(#REF!,-3)</f>
        <v>#REF!</v>
      </c>
      <c r="N8" s="36" t="e">
        <f>ROUND(#REF!,-3)</f>
        <v>#REF!</v>
      </c>
      <c r="O8" s="90" t="e">
        <f t="shared" si="0"/>
        <v>#REF!</v>
      </c>
      <c r="P8" s="95">
        <v>0.014299332697807365</v>
      </c>
      <c r="Q8" s="53" t="e">
        <f t="shared" si="1"/>
        <v>#REF!</v>
      </c>
      <c r="R8" s="7" t="e">
        <f>#REF!</f>
        <v>#REF!</v>
      </c>
      <c r="S8" s="37" t="e">
        <f>#REF!</f>
        <v>#REF!</v>
      </c>
      <c r="T8" s="37" t="e">
        <f>#REF!</f>
        <v>#REF!</v>
      </c>
      <c r="U8" s="37">
        <v>286</v>
      </c>
      <c r="V8" s="37" t="e">
        <f>#REF!</f>
        <v>#REF!</v>
      </c>
    </row>
    <row r="9" spans="2:22" ht="12.75">
      <c r="B9" s="12" t="s">
        <v>4</v>
      </c>
      <c r="C9" s="36" t="e">
        <f>ROUND(#REF!,-3)</f>
        <v>#REF!</v>
      </c>
      <c r="D9" s="36" t="e">
        <f>ROUND(#REF!,-3)</f>
        <v>#REF!</v>
      </c>
      <c r="E9" s="36" t="e">
        <f>ROUND(#REF!,-3)</f>
        <v>#REF!</v>
      </c>
      <c r="F9" s="36" t="e">
        <f>ROUND(#REF!,-3)</f>
        <v>#REF!</v>
      </c>
      <c r="G9" s="36" t="e">
        <f>ROUND(#REF!,-3)</f>
        <v>#REF!</v>
      </c>
      <c r="H9" s="36" t="e">
        <f>ROUND(#REF!,-3)</f>
        <v>#REF!</v>
      </c>
      <c r="I9" s="36" t="e">
        <f>ROUND(#REF!,-3)</f>
        <v>#REF!</v>
      </c>
      <c r="J9" s="36" t="e">
        <f>ROUND(#REF!,-3)</f>
        <v>#REF!</v>
      </c>
      <c r="K9" s="36" t="e">
        <f>ROUND(#REF!,-3)</f>
        <v>#REF!</v>
      </c>
      <c r="L9" s="36" t="e">
        <f>ROUND(#REF!,-3)</f>
        <v>#REF!</v>
      </c>
      <c r="M9" s="36" t="e">
        <f>ROUND(#REF!,-3)</f>
        <v>#REF!</v>
      </c>
      <c r="N9" s="36" t="e">
        <f>ROUND(#REF!,-3)</f>
        <v>#REF!</v>
      </c>
      <c r="O9" s="90" t="e">
        <f t="shared" si="0"/>
        <v>#REF!</v>
      </c>
      <c r="P9" s="95">
        <v>0.02781343602909714</v>
      </c>
      <c r="Q9" s="53" t="e">
        <f t="shared" si="1"/>
        <v>#REF!</v>
      </c>
      <c r="R9" s="7" t="e">
        <f>#REF!</f>
        <v>#REF!</v>
      </c>
      <c r="S9" s="37" t="e">
        <f>#REF!</f>
        <v>#REF!</v>
      </c>
      <c r="T9" s="37" t="e">
        <f>#REF!</f>
        <v>#REF!</v>
      </c>
      <c r="U9" s="37">
        <v>61</v>
      </c>
      <c r="V9" s="37" t="e">
        <f>#REF!</f>
        <v>#REF!</v>
      </c>
    </row>
    <row r="10" spans="2:22" ht="12.75">
      <c r="B10" s="12" t="s">
        <v>0</v>
      </c>
      <c r="C10" s="36" t="e">
        <f>ROUND(#REF!,-3)</f>
        <v>#REF!</v>
      </c>
      <c r="D10" s="36" t="e">
        <f>ROUND(#REF!,-3)</f>
        <v>#REF!</v>
      </c>
      <c r="E10" s="36" t="e">
        <f>ROUND(#REF!,-3)</f>
        <v>#REF!</v>
      </c>
      <c r="F10" s="36" t="e">
        <f>ROUND(#REF!,-3)</f>
        <v>#REF!</v>
      </c>
      <c r="G10" s="36" t="e">
        <f>ROUND(#REF!,-3)</f>
        <v>#REF!</v>
      </c>
      <c r="H10" s="36" t="e">
        <f>ROUND(#REF!,-3)</f>
        <v>#REF!</v>
      </c>
      <c r="I10" s="36" t="e">
        <f>ROUND(#REF!,-3)</f>
        <v>#REF!</v>
      </c>
      <c r="J10" s="36" t="e">
        <f>ROUND(#REF!,-3)</f>
        <v>#REF!</v>
      </c>
      <c r="K10" s="36" t="e">
        <f>ROUND(#REF!,-3)</f>
        <v>#REF!</v>
      </c>
      <c r="L10" s="36" t="e">
        <f>ROUND(#REF!,-3)</f>
        <v>#REF!</v>
      </c>
      <c r="M10" s="36" t="e">
        <f>ROUND(#REF!,-3)</f>
        <v>#REF!</v>
      </c>
      <c r="N10" s="36" t="e">
        <f>ROUND(#REF!,-3)</f>
        <v>#REF!</v>
      </c>
      <c r="O10" s="90" t="e">
        <f t="shared" si="0"/>
        <v>#REF!</v>
      </c>
      <c r="P10" s="95">
        <v>0.00837320574162681</v>
      </c>
      <c r="Q10" s="53" t="e">
        <f t="shared" si="1"/>
        <v>#REF!</v>
      </c>
      <c r="R10" s="7" t="e">
        <f>#REF!</f>
        <v>#REF!</v>
      </c>
      <c r="S10" s="37" t="e">
        <f>#REF!</f>
        <v>#REF!</v>
      </c>
      <c r="T10" s="37" t="e">
        <f>#REF!</f>
        <v>#REF!</v>
      </c>
      <c r="U10" s="37">
        <v>93</v>
      </c>
      <c r="V10" s="37" t="e">
        <f>#REF!</f>
        <v>#REF!</v>
      </c>
    </row>
    <row r="11" spans="2:22" ht="12.75">
      <c r="B11" s="12" t="s">
        <v>13</v>
      </c>
      <c r="C11" s="36" t="e">
        <f>ROUND(#REF!,-3)</f>
        <v>#REF!</v>
      </c>
      <c r="D11" s="36" t="e">
        <f>ROUND(#REF!,-3)</f>
        <v>#REF!</v>
      </c>
      <c r="E11" s="36" t="e">
        <f>ROUND(#REF!,-3)</f>
        <v>#REF!</v>
      </c>
      <c r="F11" s="36" t="e">
        <f>ROUND(#REF!,-3)</f>
        <v>#REF!</v>
      </c>
      <c r="G11" s="36" t="e">
        <f>ROUND(#REF!,-3)</f>
        <v>#REF!</v>
      </c>
      <c r="H11" s="36" t="e">
        <f>ROUND(#REF!,-3)</f>
        <v>#REF!</v>
      </c>
      <c r="I11" s="36" t="e">
        <f>ROUND(#REF!,-3)</f>
        <v>#REF!</v>
      </c>
      <c r="J11" s="36" t="e">
        <f>ROUND(#REF!,-3)</f>
        <v>#REF!</v>
      </c>
      <c r="K11" s="36" t="e">
        <f>ROUND(#REF!,-3)</f>
        <v>#REF!</v>
      </c>
      <c r="L11" s="36" t="e">
        <f>ROUND(#REF!,-3)</f>
        <v>#REF!</v>
      </c>
      <c r="M11" s="36" t="e">
        <f>ROUND(#REF!,-3)</f>
        <v>#REF!</v>
      </c>
      <c r="N11" s="36" t="e">
        <f>ROUND(#REF!,-3)</f>
        <v>#REF!</v>
      </c>
      <c r="O11" s="90" t="e">
        <f t="shared" si="0"/>
        <v>#REF!</v>
      </c>
      <c r="P11" s="95">
        <v>-0.0036258158085569203</v>
      </c>
      <c r="Q11" s="53" t="e">
        <f t="shared" si="1"/>
        <v>#REF!</v>
      </c>
      <c r="R11" s="7" t="e">
        <f>#REF!</f>
        <v>#REF!</v>
      </c>
      <c r="S11" s="37" t="e">
        <f>#REF!</f>
        <v>#REF!</v>
      </c>
      <c r="T11" s="37" t="e">
        <f>#REF!</f>
        <v>#REF!</v>
      </c>
      <c r="U11" s="37">
        <v>153</v>
      </c>
      <c r="V11" s="37" t="e">
        <f>#REF!</f>
        <v>#REF!</v>
      </c>
    </row>
    <row r="12" spans="2:22" ht="12.75">
      <c r="B12" s="12" t="s">
        <v>1</v>
      </c>
      <c r="C12" s="36" t="e">
        <f>ROUND(#REF!,-3)</f>
        <v>#REF!</v>
      </c>
      <c r="D12" s="36" t="e">
        <f>ROUND(#REF!,-3)</f>
        <v>#REF!</v>
      </c>
      <c r="E12" s="36" t="e">
        <f>ROUND(#REF!,-3)</f>
        <v>#REF!</v>
      </c>
      <c r="F12" s="36" t="e">
        <f>ROUND(#REF!,-3)</f>
        <v>#REF!</v>
      </c>
      <c r="G12" s="36" t="e">
        <f>ROUND(#REF!,-3)</f>
        <v>#REF!</v>
      </c>
      <c r="H12" s="36" t="e">
        <f>ROUND(#REF!,-3)</f>
        <v>#REF!</v>
      </c>
      <c r="I12" s="36" t="e">
        <f>ROUND(#REF!,-3)</f>
        <v>#REF!</v>
      </c>
      <c r="J12" s="36" t="e">
        <f>ROUND(#REF!,-3)</f>
        <v>#REF!</v>
      </c>
      <c r="K12" s="36" t="e">
        <f>ROUND(#REF!,-3)</f>
        <v>#REF!</v>
      </c>
      <c r="L12" s="36" t="e">
        <f>ROUND(#REF!,-3)</f>
        <v>#REF!</v>
      </c>
      <c r="M12" s="36" t="e">
        <f>ROUND(#REF!,-3)</f>
        <v>#REF!</v>
      </c>
      <c r="N12" s="36" t="e">
        <f>ROUND(#REF!,-3)</f>
        <v>#REF!</v>
      </c>
      <c r="O12" s="90" t="e">
        <f t="shared" si="0"/>
        <v>#REF!</v>
      </c>
      <c r="P12" s="95">
        <v>0.009849663037843515</v>
      </c>
      <c r="Q12" s="53" t="e">
        <f t="shared" si="1"/>
        <v>#REF!</v>
      </c>
      <c r="R12" s="7" t="e">
        <f>#REF!</f>
        <v>#REF!</v>
      </c>
      <c r="S12" s="37" t="e">
        <f>#REF!</f>
        <v>#REF!</v>
      </c>
      <c r="T12" s="37" t="e">
        <f>#REF!</f>
        <v>#REF!</v>
      </c>
      <c r="U12" s="38">
        <v>374</v>
      </c>
      <c r="V12" s="37" t="e">
        <f>#REF!</f>
        <v>#REF!</v>
      </c>
    </row>
    <row r="13" spans="2:22" ht="12.75">
      <c r="B13" s="12" t="s">
        <v>23</v>
      </c>
      <c r="C13" s="36" t="e">
        <f>ROUND(#REF!,-3)</f>
        <v>#REF!</v>
      </c>
      <c r="D13" s="36" t="e">
        <f>ROUND(#REF!,-3)</f>
        <v>#REF!</v>
      </c>
      <c r="E13" s="36" t="e">
        <f>ROUND(#REF!,-3)</f>
        <v>#REF!</v>
      </c>
      <c r="F13" s="36" t="e">
        <f>ROUND(#REF!,-3)</f>
        <v>#REF!</v>
      </c>
      <c r="G13" s="36" t="e">
        <f>ROUND(#REF!,-3)</f>
        <v>#REF!</v>
      </c>
      <c r="H13" s="36" t="e">
        <f>ROUND(#REF!,-3)</f>
        <v>#REF!</v>
      </c>
      <c r="I13" s="36" t="e">
        <f>ROUND(#REF!,-3)</f>
        <v>#REF!</v>
      </c>
      <c r="J13" s="36" t="e">
        <f>ROUND(#REF!,-3)</f>
        <v>#REF!</v>
      </c>
      <c r="K13" s="36" t="e">
        <f>ROUND(#REF!,-3)</f>
        <v>#REF!</v>
      </c>
      <c r="L13" s="36" t="e">
        <f>ROUND(#REF!,-3)</f>
        <v>#REF!</v>
      </c>
      <c r="M13" s="36" t="e">
        <f>ROUND(#REF!,-3)</f>
        <v>#REF!</v>
      </c>
      <c r="N13" s="36" t="e">
        <f>ROUND(#REF!,-3)</f>
        <v>#REF!</v>
      </c>
      <c r="O13" s="90" t="e">
        <f t="shared" si="0"/>
        <v>#REF!</v>
      </c>
      <c r="P13" s="95">
        <v>0.05385487528344668</v>
      </c>
      <c r="Q13" s="53" t="e">
        <f t="shared" si="1"/>
        <v>#REF!</v>
      </c>
      <c r="R13" s="7" t="e">
        <f>#REF!</f>
        <v>#REF!</v>
      </c>
      <c r="S13" s="37" t="e">
        <f>#REF!</f>
        <v>#REF!</v>
      </c>
      <c r="T13" s="37" t="e">
        <f>#REF!</f>
        <v>#REF!</v>
      </c>
      <c r="U13" s="37">
        <v>110</v>
      </c>
      <c r="V13" s="37" t="e">
        <f>#REF!</f>
        <v>#REF!</v>
      </c>
    </row>
    <row r="14" spans="2:22" ht="12.75">
      <c r="B14" s="12" t="s">
        <v>11</v>
      </c>
      <c r="C14" s="36" t="e">
        <f>ROUND(#REF!,-3)</f>
        <v>#REF!</v>
      </c>
      <c r="D14" s="36" t="e">
        <f>ROUND(#REF!,-3)</f>
        <v>#REF!</v>
      </c>
      <c r="E14" s="36" t="e">
        <f>ROUND(#REF!,-3)</f>
        <v>#REF!</v>
      </c>
      <c r="F14" s="36" t="e">
        <f>ROUND(#REF!,-3)</f>
        <v>#REF!</v>
      </c>
      <c r="G14" s="36" t="e">
        <f>ROUND(#REF!,-3)</f>
        <v>#REF!</v>
      </c>
      <c r="H14" s="36" t="e">
        <f>ROUND(#REF!,-3)</f>
        <v>#REF!</v>
      </c>
      <c r="I14" s="36" t="e">
        <f>ROUND(#REF!,-3)</f>
        <v>#REF!</v>
      </c>
      <c r="J14" s="36" t="e">
        <f>ROUND(#REF!,-3)</f>
        <v>#REF!</v>
      </c>
      <c r="K14" s="36" t="e">
        <f>ROUND(#REF!,-3)</f>
        <v>#REF!</v>
      </c>
      <c r="L14" s="36" t="e">
        <f>ROUND(#REF!,-3)</f>
        <v>#REF!</v>
      </c>
      <c r="M14" s="36" t="e">
        <f>ROUND(#REF!,-3)</f>
        <v>#REF!</v>
      </c>
      <c r="N14" s="36" t="e">
        <f>ROUND(#REF!,-3)</f>
        <v>#REF!</v>
      </c>
      <c r="O14" s="90" t="e">
        <f t="shared" si="0"/>
        <v>#REF!</v>
      </c>
      <c r="P14" s="95">
        <v>0.01898047722342744</v>
      </c>
      <c r="Q14" s="53" t="e">
        <f t="shared" si="1"/>
        <v>#REF!</v>
      </c>
      <c r="R14" s="7" t="e">
        <f>#REF!</f>
        <v>#REF!</v>
      </c>
      <c r="S14" s="37" t="e">
        <f>#REF!</f>
        <v>#REF!</v>
      </c>
      <c r="T14" s="37" t="e">
        <f>#REF!</f>
        <v>#REF!</v>
      </c>
      <c r="U14" s="37">
        <v>113</v>
      </c>
      <c r="V14" s="37" t="e">
        <f>#REF!</f>
        <v>#REF!</v>
      </c>
    </row>
    <row r="15" spans="2:22" s="3" customFormat="1" ht="12.75">
      <c r="B15" s="12" t="s">
        <v>6</v>
      </c>
      <c r="C15" s="36" t="e">
        <f>ROUND(#REF!,-3)</f>
        <v>#REF!</v>
      </c>
      <c r="D15" s="36" t="e">
        <f>ROUND(#REF!,-3)</f>
        <v>#REF!</v>
      </c>
      <c r="E15" s="36" t="e">
        <f>ROUND(#REF!,-3)</f>
        <v>#REF!</v>
      </c>
      <c r="F15" s="36" t="e">
        <f>ROUND(#REF!,-3)</f>
        <v>#REF!</v>
      </c>
      <c r="G15" s="36" t="e">
        <f>ROUND(#REF!,-3)</f>
        <v>#REF!</v>
      </c>
      <c r="H15" s="36" t="e">
        <f>ROUND(#REF!,-3)</f>
        <v>#REF!</v>
      </c>
      <c r="I15" s="36" t="e">
        <f>ROUND(#REF!,-3)</f>
        <v>#REF!</v>
      </c>
      <c r="J15" s="36" t="e">
        <f>ROUND(#REF!,-3)</f>
        <v>#REF!</v>
      </c>
      <c r="K15" s="36" t="e">
        <f>ROUND(#REF!,-3)</f>
        <v>#REF!</v>
      </c>
      <c r="L15" s="36" t="e">
        <f>ROUND(#REF!,-3)</f>
        <v>#REF!</v>
      </c>
      <c r="M15" s="36" t="e">
        <f>ROUND(#REF!,-3)</f>
        <v>#REF!</v>
      </c>
      <c r="N15" s="36" t="e">
        <f>ROUND(#REF!,-3)</f>
        <v>#REF!</v>
      </c>
      <c r="O15" s="90" t="e">
        <f>C15/D15-1</f>
        <v>#REF!</v>
      </c>
      <c r="P15" s="95">
        <v>0.020782396088019572</v>
      </c>
      <c r="Q15" s="53" t="e">
        <f t="shared" si="1"/>
        <v>#REF!</v>
      </c>
      <c r="R15" s="44" t="e">
        <f>#REF!</f>
        <v>#REF!</v>
      </c>
      <c r="S15" s="49" t="e">
        <f>#REF!</f>
        <v>#REF!</v>
      </c>
      <c r="T15" s="37" t="e">
        <f>#REF!</f>
        <v>#REF!</v>
      </c>
      <c r="U15" s="37">
        <v>201</v>
      </c>
      <c r="V15" s="49" t="e">
        <f>#REF!</f>
        <v>#REF!</v>
      </c>
    </row>
    <row r="16" spans="2:22" ht="12.75">
      <c r="B16" s="12" t="s">
        <v>3</v>
      </c>
      <c r="C16" s="36" t="e">
        <f>ROUND(#REF!,-3)</f>
        <v>#REF!</v>
      </c>
      <c r="D16" s="36" t="e">
        <f>ROUND(#REF!,-3)</f>
        <v>#REF!</v>
      </c>
      <c r="E16" s="36" t="e">
        <f>ROUND(#REF!,-3)</f>
        <v>#REF!</v>
      </c>
      <c r="F16" s="36" t="e">
        <f>ROUND(#REF!,-3)</f>
        <v>#REF!</v>
      </c>
      <c r="G16" s="36" t="e">
        <f>ROUND(#REF!,-3)</f>
        <v>#REF!</v>
      </c>
      <c r="H16" s="36" t="e">
        <f>ROUND(#REF!,-3)</f>
        <v>#REF!</v>
      </c>
      <c r="I16" s="36" t="e">
        <f>ROUND(#REF!,-3)</f>
        <v>#REF!</v>
      </c>
      <c r="J16" s="36" t="e">
        <f>#REF!</f>
        <v>#REF!</v>
      </c>
      <c r="K16" s="36" t="e">
        <f>ROUND(#REF!,-3)</f>
        <v>#REF!</v>
      </c>
      <c r="L16" s="36" t="e">
        <f>ROUND(#REF!,-3)</f>
        <v>#REF!</v>
      </c>
      <c r="M16" s="36" t="e">
        <f>ROUND(#REF!,-3)</f>
        <v>#REF!</v>
      </c>
      <c r="N16" s="36" t="e">
        <f>ROUND(#REF!,-3)</f>
        <v>#REF!</v>
      </c>
      <c r="O16" s="90" t="e">
        <f t="shared" si="0"/>
        <v>#REF!</v>
      </c>
      <c r="P16" s="95">
        <v>0.014348097317529618</v>
      </c>
      <c r="Q16" s="53" t="e">
        <f t="shared" si="1"/>
        <v>#REF!</v>
      </c>
      <c r="R16" s="7" t="e">
        <f>#REF!</f>
        <v>#REF!</v>
      </c>
      <c r="S16" s="37" t="e">
        <f>#REF!</f>
        <v>#REF!</v>
      </c>
      <c r="T16" s="37" t="e">
        <f>#REF!</f>
        <v>#REF!</v>
      </c>
      <c r="U16" s="37">
        <v>112</v>
      </c>
      <c r="V16" s="37" t="e">
        <f>#REF!</f>
        <v>#REF!</v>
      </c>
    </row>
    <row r="17" spans="2:22" ht="12.75">
      <c r="B17" s="12" t="s">
        <v>14</v>
      </c>
      <c r="C17" s="36" t="e">
        <f>ROUND(#REF!,-3)</f>
        <v>#REF!</v>
      </c>
      <c r="D17" s="36" t="e">
        <f>ROUND(#REF!,-3)</f>
        <v>#REF!</v>
      </c>
      <c r="E17" s="36" t="e">
        <f>ROUND(#REF!,-3)</f>
        <v>#REF!</v>
      </c>
      <c r="F17" s="36" t="e">
        <f>ROUND(#REF!,-3)</f>
        <v>#REF!</v>
      </c>
      <c r="G17" s="36" t="e">
        <f>ROUND(#REF!,-3)</f>
        <v>#REF!</v>
      </c>
      <c r="H17" s="36" t="e">
        <f>ROUND(#REF!,-3)</f>
        <v>#REF!</v>
      </c>
      <c r="I17" s="36" t="e">
        <f>ROUND(#REF!,-3)</f>
        <v>#REF!</v>
      </c>
      <c r="J17" s="36" t="e">
        <f>ROUND(#REF!,-3)</f>
        <v>#REF!</v>
      </c>
      <c r="K17" s="36" t="e">
        <f>ROUND(#REF!,-3)</f>
        <v>#REF!</v>
      </c>
      <c r="L17" s="36" t="e">
        <f>ROUND(#REF!,-3)</f>
        <v>#REF!</v>
      </c>
      <c r="M17" s="36" t="e">
        <f>ROUND(#REF!,-3)</f>
        <v>#REF!</v>
      </c>
      <c r="N17" s="36" t="e">
        <f>ROUND(#REF!,-3)</f>
        <v>#REF!</v>
      </c>
      <c r="O17" s="90" t="e">
        <f t="shared" si="0"/>
        <v>#REF!</v>
      </c>
      <c r="P17" s="95">
        <v>0.0058616647127784915</v>
      </c>
      <c r="Q17" s="53" t="e">
        <f t="shared" si="1"/>
        <v>#REF!</v>
      </c>
      <c r="R17" s="7" t="e">
        <f>#REF!</f>
        <v>#REF!</v>
      </c>
      <c r="S17" s="37" t="e">
        <f>#REF!</f>
        <v>#REF!</v>
      </c>
      <c r="T17" s="37" t="e">
        <f>#REF!</f>
        <v>#REF!</v>
      </c>
      <c r="U17" s="37">
        <v>175</v>
      </c>
      <c r="V17" s="37" t="e">
        <f>#REF!</f>
        <v>#REF!</v>
      </c>
    </row>
    <row r="18" spans="2:22" ht="12.75">
      <c r="B18" s="12" t="s">
        <v>7</v>
      </c>
      <c r="C18" s="36" t="e">
        <f>ROUND(#REF!,-3)</f>
        <v>#REF!</v>
      </c>
      <c r="D18" s="36" t="e">
        <f>ROUND(#REF!,-3)</f>
        <v>#REF!</v>
      </c>
      <c r="E18" s="36" t="e">
        <f>ROUND(#REF!,-3)</f>
        <v>#REF!</v>
      </c>
      <c r="F18" s="36" t="e">
        <f>ROUND(#REF!,-3)</f>
        <v>#REF!</v>
      </c>
      <c r="G18" s="36" t="e">
        <f>ROUND(#REF!,-3)</f>
        <v>#REF!</v>
      </c>
      <c r="H18" s="36" t="e">
        <f>ROUND(#REF!,-3)</f>
        <v>#REF!</v>
      </c>
      <c r="I18" s="36" t="e">
        <f>ROUND(#REF!,-3)</f>
        <v>#REF!</v>
      </c>
      <c r="J18" s="36" t="e">
        <f>ROUND(#REF!,-3)</f>
        <v>#REF!</v>
      </c>
      <c r="K18" s="36" t="e">
        <f>ROUND(#REF!,-3)</f>
        <v>#REF!</v>
      </c>
      <c r="L18" s="36" t="e">
        <f>ROUND(#REF!,-3)</f>
        <v>#REF!</v>
      </c>
      <c r="M18" s="36" t="e">
        <f>ROUND(#REF!,-3)</f>
        <v>#REF!</v>
      </c>
      <c r="N18" s="36" t="e">
        <f>ROUND(#REF!,-3)</f>
        <v>#REF!</v>
      </c>
      <c r="O18" s="90" t="e">
        <f t="shared" si="0"/>
        <v>#REF!</v>
      </c>
      <c r="P18" s="95">
        <v>0</v>
      </c>
      <c r="Q18" s="53" t="e">
        <f t="shared" si="1"/>
        <v>#REF!</v>
      </c>
      <c r="R18" s="7" t="e">
        <f>#REF!</f>
        <v>#REF!</v>
      </c>
      <c r="S18" s="37" t="e">
        <f>#REF!</f>
        <v>#REF!</v>
      </c>
      <c r="T18" s="37" t="e">
        <f>#REF!</f>
        <v>#REF!</v>
      </c>
      <c r="U18" s="38">
        <v>159</v>
      </c>
      <c r="V18" s="37" t="e">
        <f>#REF!</f>
        <v>#REF!</v>
      </c>
    </row>
    <row r="19" spans="2:22" ht="12.75">
      <c r="B19" s="12" t="s">
        <v>12</v>
      </c>
      <c r="C19" s="36" t="e">
        <f>ROUND(#REF!,-3)</f>
        <v>#REF!</v>
      </c>
      <c r="D19" s="36" t="e">
        <f>ROUND(#REF!,-3)</f>
        <v>#REF!</v>
      </c>
      <c r="E19" s="36" t="e">
        <f>ROUND(#REF!,-3)</f>
        <v>#REF!</v>
      </c>
      <c r="F19" s="36" t="e">
        <f>ROUND(#REF!,-3)</f>
        <v>#REF!</v>
      </c>
      <c r="G19" s="36" t="e">
        <f>ROUND(#REF!,-3)</f>
        <v>#REF!</v>
      </c>
      <c r="H19" s="36" t="e">
        <f>ROUND(#REF!,-3)</f>
        <v>#REF!</v>
      </c>
      <c r="I19" s="36" t="e">
        <f>ROUND(#REF!,-3)</f>
        <v>#REF!</v>
      </c>
      <c r="J19" s="36" t="e">
        <f>ROUND(#REF!,-3)</f>
        <v>#REF!</v>
      </c>
      <c r="K19" s="36" t="e">
        <f>ROUND(#REF!,-3)</f>
        <v>#REF!</v>
      </c>
      <c r="L19" s="36" t="e">
        <f>ROUND(#REF!,-3)</f>
        <v>#REF!</v>
      </c>
      <c r="M19" s="36" t="e">
        <f>ROUND(#REF!,-3)</f>
        <v>#REF!</v>
      </c>
      <c r="N19" s="36" t="e">
        <f>ROUND(#REF!,-3)</f>
        <v>#REF!</v>
      </c>
      <c r="O19" s="90" t="e">
        <f t="shared" si="0"/>
        <v>#REF!</v>
      </c>
      <c r="P19" s="95">
        <v>0.05378973105134466</v>
      </c>
      <c r="Q19" s="53" t="e">
        <f t="shared" si="1"/>
        <v>#REF!</v>
      </c>
      <c r="R19" s="7" t="e">
        <f>#REF!</f>
        <v>#REF!</v>
      </c>
      <c r="S19" s="37" t="e">
        <f>#REF!</f>
        <v>#REF!</v>
      </c>
      <c r="T19" s="37" t="e">
        <f>#REF!</f>
        <v>#REF!</v>
      </c>
      <c r="U19" s="37">
        <v>52</v>
      </c>
      <c r="V19" s="37" t="e">
        <f>#REF!</f>
        <v>#REF!</v>
      </c>
    </row>
    <row r="20" spans="2:22" ht="12.75">
      <c r="B20" s="12" t="s">
        <v>8</v>
      </c>
      <c r="C20" s="36" t="e">
        <f>ROUND(#REF!,-3)</f>
        <v>#REF!</v>
      </c>
      <c r="D20" s="36" t="e">
        <f>ROUND(#REF!,-3)</f>
        <v>#REF!</v>
      </c>
      <c r="E20" s="36" t="e">
        <f>ROUND(#REF!,-3)</f>
        <v>#REF!</v>
      </c>
      <c r="F20" s="36" t="e">
        <f>ROUND(#REF!,-3)</f>
        <v>#REF!</v>
      </c>
      <c r="G20" s="36" t="e">
        <f>ROUND(#REF!,-3)</f>
        <v>#REF!</v>
      </c>
      <c r="H20" s="36" t="e">
        <f>ROUND(#REF!,-3)</f>
        <v>#REF!</v>
      </c>
      <c r="I20" s="36" t="e">
        <f>ROUND(#REF!,-3)</f>
        <v>#REF!</v>
      </c>
      <c r="J20" s="36" t="e">
        <f>ROUND(#REF!,-3)</f>
        <v>#REF!</v>
      </c>
      <c r="K20" s="36" t="e">
        <f>ROUND(#REF!,-3)</f>
        <v>#REF!</v>
      </c>
      <c r="L20" s="36" t="e">
        <f>ROUND(#REF!,-3)</f>
        <v>#REF!</v>
      </c>
      <c r="M20" s="36" t="e">
        <f>ROUND(#REF!,-3)</f>
        <v>#REF!</v>
      </c>
      <c r="N20" s="36" t="e">
        <f>ROUND(#REF!,-3)</f>
        <v>#REF!</v>
      </c>
      <c r="O20" s="90" t="e">
        <f t="shared" si="0"/>
        <v>#REF!</v>
      </c>
      <c r="P20" s="95">
        <v>0.06653157716987512</v>
      </c>
      <c r="Q20" s="53" t="e">
        <f t="shared" si="1"/>
        <v>#REF!</v>
      </c>
      <c r="R20" s="7" t="e">
        <f>#REF!</f>
        <v>#REF!</v>
      </c>
      <c r="S20" s="37" t="e">
        <f>#REF!</f>
        <v>#REF!</v>
      </c>
      <c r="T20" s="37" t="e">
        <f>#REF!</f>
        <v>#REF!</v>
      </c>
      <c r="U20" s="37">
        <v>206</v>
      </c>
      <c r="V20" s="37" t="e">
        <f>#REF!</f>
        <v>#REF!</v>
      </c>
    </row>
    <row r="21" spans="2:22" s="112" customFormat="1" ht="24.75" customHeight="1">
      <c r="B21" s="106" t="s">
        <v>30</v>
      </c>
      <c r="C21" s="106"/>
      <c r="D21" s="106"/>
      <c r="E21" s="107"/>
      <c r="F21" s="106"/>
      <c r="G21" s="106"/>
      <c r="H21" s="108" t="e">
        <f>AVERAGE(H5:H20)</f>
        <v>#REF!</v>
      </c>
      <c r="I21" s="108" t="e">
        <f>AVERAGE(I5:I20)</f>
        <v>#REF!</v>
      </c>
      <c r="J21" s="108" t="e">
        <f>AVERAGE(J5:J20)</f>
        <v>#REF!</v>
      </c>
      <c r="K21" s="108" t="e">
        <f>AVERAGE(K5:K20)</f>
        <v>#REF!</v>
      </c>
      <c r="L21" s="108" t="e">
        <f>AVERAGE(L5:L20)</f>
        <v>#REF!</v>
      </c>
      <c r="M21" s="108"/>
      <c r="N21" s="108"/>
      <c r="O21" s="119" t="e">
        <f>AVERAGE(O5:O20)</f>
        <v>#REF!</v>
      </c>
      <c r="P21" s="96">
        <v>0.023842414538359308</v>
      </c>
      <c r="Q21" s="109" t="e">
        <f>AVERAGE(Q5:Q20)</f>
        <v>#REF!</v>
      </c>
      <c r="R21" s="110" t="e">
        <f>AVERAGE(R5:R20)</f>
        <v>#REF!</v>
      </c>
      <c r="S21" s="120" t="e">
        <f>SUM(S5:S20)</f>
        <v>#REF!</v>
      </c>
      <c r="T21" s="37" t="e">
        <f>SUM(T5:T20)</f>
        <v>#REF!</v>
      </c>
      <c r="U21" s="111">
        <v>2592</v>
      </c>
      <c r="V21" s="111" t="e">
        <f>SUM(V5:V20)</f>
        <v>#REF!</v>
      </c>
    </row>
    <row r="23" spans="15:22" ht="12.75">
      <c r="O23" s="105" t="s">
        <v>143</v>
      </c>
      <c r="Q23" s="102" t="e">
        <f>S21+T21</f>
        <v>#REF!</v>
      </c>
      <c r="V23" s="2"/>
    </row>
    <row r="24" spans="15:17" ht="12.75">
      <c r="O24" s="105" t="s">
        <v>144</v>
      </c>
      <c r="Q24" s="102" t="e">
        <f>T21+U21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V27"/>
  <sheetViews>
    <sheetView rightToLeft="1" zoomScalePageLayoutView="0" workbookViewId="0" topLeftCell="A1">
      <selection activeCell="F36" sqref="F36"/>
    </sheetView>
  </sheetViews>
  <sheetFormatPr defaultColWidth="9.140625" defaultRowHeight="12.75"/>
  <cols>
    <col min="1" max="1" width="5.140625" style="0" customWidth="1"/>
    <col min="2" max="9" width="11.8515625" style="0" customWidth="1"/>
    <col min="10" max="10" width="16.00390625" style="0" customWidth="1"/>
    <col min="11" max="13" width="13.28125" style="0" customWidth="1"/>
    <col min="14" max="14" width="13.28125" style="6" customWidth="1"/>
    <col min="15" max="15" width="12.00390625" style="0" customWidth="1"/>
    <col min="16" max="18" width="10.28125" style="0" customWidth="1"/>
    <col min="19" max="21" width="10.140625" style="0" customWidth="1"/>
    <col min="22" max="22" width="10.7109375" style="0" hidden="1" customWidth="1"/>
  </cols>
  <sheetData>
    <row r="4" spans="2:22" ht="60">
      <c r="B4" s="11" t="s">
        <v>9</v>
      </c>
      <c r="C4" s="11" t="s">
        <v>128</v>
      </c>
      <c r="D4" s="11" t="s">
        <v>122</v>
      </c>
      <c r="E4" s="11" t="s">
        <v>92</v>
      </c>
      <c r="F4" s="11" t="s">
        <v>102</v>
      </c>
      <c r="G4" s="11" t="s">
        <v>90</v>
      </c>
      <c r="H4" s="11" t="s">
        <v>54</v>
      </c>
      <c r="I4" s="11" t="s">
        <v>38</v>
      </c>
      <c r="J4" s="11" t="s">
        <v>38</v>
      </c>
      <c r="K4" s="11" t="s">
        <v>41</v>
      </c>
      <c r="L4" s="11" t="s">
        <v>124</v>
      </c>
      <c r="M4" s="11" t="s">
        <v>114</v>
      </c>
      <c r="N4" s="104" t="s">
        <v>5</v>
      </c>
      <c r="O4" s="62" t="s">
        <v>129</v>
      </c>
      <c r="P4" s="11" t="s">
        <v>15</v>
      </c>
      <c r="Q4" s="11" t="s">
        <v>119</v>
      </c>
      <c r="R4" s="11" t="s">
        <v>121</v>
      </c>
      <c r="S4" s="11" t="s">
        <v>131</v>
      </c>
      <c r="T4" s="11" t="s">
        <v>130</v>
      </c>
      <c r="U4" s="11" t="s">
        <v>126</v>
      </c>
      <c r="V4" s="11" t="s">
        <v>120</v>
      </c>
    </row>
    <row r="5" spans="1:22" ht="12.75">
      <c r="A5" s="6"/>
      <c r="B5" s="12" t="s">
        <v>17</v>
      </c>
      <c r="C5" s="36" t="e">
        <f>ROUND(#REF!,-3)</f>
        <v>#REF!</v>
      </c>
      <c r="D5" s="36" t="e">
        <f>ROUND(#REF!,-3)</f>
        <v>#REF!</v>
      </c>
      <c r="E5" s="36" t="e">
        <f>ROUND(#REF!,-3)</f>
        <v>#REF!</v>
      </c>
      <c r="F5" s="36" t="e">
        <f>ROUND(#REF!,-3)</f>
        <v>#REF!</v>
      </c>
      <c r="G5" s="36" t="e">
        <f>ROUND(#REF!,-3)</f>
        <v>#REF!</v>
      </c>
      <c r="H5" s="36" t="e">
        <f>ROUND(#REF!,-3)</f>
        <v>#REF!</v>
      </c>
      <c r="I5" s="36" t="e">
        <f>ROUND(#REF!,-3)</f>
        <v>#REF!</v>
      </c>
      <c r="J5" s="36" t="e">
        <f>ROUND(#REF!,-3)</f>
        <v>#REF!</v>
      </c>
      <c r="K5" s="36" t="e">
        <f>ROUND(#REF!,-3)</f>
        <v>#REF!</v>
      </c>
      <c r="L5" s="36" t="e">
        <f>ROUND(#REF!,-3)</f>
        <v>#REF!</v>
      </c>
      <c r="M5" s="36" t="e">
        <f>ROUND(#REF!,-3)</f>
        <v>#REF!</v>
      </c>
      <c r="N5" s="118"/>
      <c r="O5" s="92">
        <v>0.04976076555023923</v>
      </c>
      <c r="P5" s="53" t="e">
        <f>C5/E5-1</f>
        <v>#REF!</v>
      </c>
      <c r="Q5" s="63"/>
      <c r="R5" s="63"/>
      <c r="S5" s="7" t="e">
        <f>#REF!</f>
        <v>#REF!</v>
      </c>
      <c r="T5" s="37" t="e">
        <f>#REF!</f>
        <v>#REF!</v>
      </c>
      <c r="U5" s="37">
        <v>56</v>
      </c>
      <c r="V5" s="37" t="e">
        <f>#REF!</f>
        <v>#REF!</v>
      </c>
    </row>
    <row r="6" spans="2:22" ht="12.75">
      <c r="B6" s="12" t="s">
        <v>2</v>
      </c>
      <c r="C6" s="36" t="e">
        <f>ROUND(#REF!,-3)</f>
        <v>#REF!</v>
      </c>
      <c r="D6" s="36" t="e">
        <f>ROUND(#REF!,-3)</f>
        <v>#REF!</v>
      </c>
      <c r="E6" s="36" t="e">
        <f>ROUND(#REF!,-3)</f>
        <v>#REF!</v>
      </c>
      <c r="F6" s="36" t="e">
        <f>ROUND(#REF!,-3)</f>
        <v>#REF!</v>
      </c>
      <c r="G6" s="36" t="e">
        <f>ROUND(#REF!,-3)</f>
        <v>#REF!</v>
      </c>
      <c r="H6" s="36" t="e">
        <f>ROUND(#REF!,-3)</f>
        <v>#REF!</v>
      </c>
      <c r="I6" s="36" t="e">
        <f>ROUND(#REF!,-3)</f>
        <v>#REF!</v>
      </c>
      <c r="J6" s="36" t="e">
        <f>ROUND(#REF!,-3)</f>
        <v>#REF!</v>
      </c>
      <c r="K6" s="36" t="e">
        <f>ROUND(#REF!,-3)</f>
        <v>#REF!</v>
      </c>
      <c r="L6" s="36" t="e">
        <f>ROUND(#REF!,-3)</f>
        <v>#REF!</v>
      </c>
      <c r="M6" s="36" t="e">
        <f>ROUND(#REF!,-3)</f>
        <v>#REF!</v>
      </c>
      <c r="N6" s="118" t="e">
        <f aca="true" t="shared" si="0" ref="N6:N20">C6/D6-1</f>
        <v>#REF!</v>
      </c>
      <c r="O6" s="93">
        <v>-0.02099370188943317</v>
      </c>
      <c r="P6" s="53" t="e">
        <f aca="true" t="shared" si="1" ref="P6:P20">C6/E6-1</f>
        <v>#REF!</v>
      </c>
      <c r="Q6" s="63"/>
      <c r="R6" s="53">
        <v>-0.02</v>
      </c>
      <c r="S6" s="9" t="e">
        <f>#REF!</f>
        <v>#REF!</v>
      </c>
      <c r="T6" s="37" t="e">
        <f>#REF!</f>
        <v>#REF!</v>
      </c>
      <c r="U6" s="38">
        <v>167</v>
      </c>
      <c r="V6" s="38" t="e">
        <f>#REF!</f>
        <v>#REF!</v>
      </c>
    </row>
    <row r="7" spans="2:22" ht="12.75">
      <c r="B7" s="12" t="s">
        <v>10</v>
      </c>
      <c r="C7" s="36" t="e">
        <f>ROUND(#REF!,-3)</f>
        <v>#REF!</v>
      </c>
      <c r="D7" s="36" t="e">
        <f>ROUND(#REF!,-3)</f>
        <v>#REF!</v>
      </c>
      <c r="E7" s="36" t="e">
        <f>ROUND(#REF!,-3)</f>
        <v>#REF!</v>
      </c>
      <c r="F7" s="36" t="e">
        <f>ROUND(#REF!,-3)</f>
        <v>#REF!</v>
      </c>
      <c r="G7" s="36" t="e">
        <f>ROUND(#REF!,-3)</f>
        <v>#REF!</v>
      </c>
      <c r="H7" s="36" t="e">
        <f>ROUND(#REF!,-3)</f>
        <v>#REF!</v>
      </c>
      <c r="I7" s="36" t="e">
        <f>ROUND(#REF!,-3)</f>
        <v>#REF!</v>
      </c>
      <c r="J7" s="36" t="e">
        <f>ROUND(#REF!,-3)</f>
        <v>#REF!</v>
      </c>
      <c r="K7" s="36" t="e">
        <f>ROUND(#REF!,-3)</f>
        <v>#REF!</v>
      </c>
      <c r="L7" s="36" t="e">
        <f>ROUND(#REF!,-3)</f>
        <v>#REF!</v>
      </c>
      <c r="M7" s="36" t="e">
        <f>ROUND(#REF!,-3)</f>
        <v>#REF!</v>
      </c>
      <c r="N7" s="118" t="e">
        <f t="shared" si="0"/>
        <v>#REF!</v>
      </c>
      <c r="O7" s="92">
        <v>-0.0018365472910927272</v>
      </c>
      <c r="P7" s="53" t="e">
        <f t="shared" si="1"/>
        <v>#REF!</v>
      </c>
      <c r="Q7" s="63"/>
      <c r="R7" s="53">
        <v>-0.02</v>
      </c>
      <c r="S7" s="7" t="e">
        <f>#REF!</f>
        <v>#REF!</v>
      </c>
      <c r="T7" s="37" t="e">
        <f>#REF!</f>
        <v>#REF!</v>
      </c>
      <c r="U7" s="37">
        <v>274</v>
      </c>
      <c r="V7" s="37" t="e">
        <f>#REF!</f>
        <v>#REF!</v>
      </c>
    </row>
    <row r="8" spans="2:22" ht="12.75">
      <c r="B8" s="12" t="s">
        <v>19</v>
      </c>
      <c r="C8" s="36" t="e">
        <f>ROUND(#REF!,-3)</f>
        <v>#REF!</v>
      </c>
      <c r="D8" s="36" t="e">
        <f>ROUND(#REF!,-3)</f>
        <v>#REF!</v>
      </c>
      <c r="E8" s="36" t="e">
        <f>ROUND(#REF!,-3)</f>
        <v>#REF!</v>
      </c>
      <c r="F8" s="36" t="e">
        <f>ROUND(#REF!,-3)</f>
        <v>#REF!</v>
      </c>
      <c r="G8" s="36" t="e">
        <f>ROUND(#REF!,-3)</f>
        <v>#REF!</v>
      </c>
      <c r="H8" s="36" t="e">
        <f>ROUND(#REF!,-3)</f>
        <v>#REF!</v>
      </c>
      <c r="I8" s="36" t="e">
        <f>ROUND(#REF!,-3)</f>
        <v>#REF!</v>
      </c>
      <c r="J8" s="36" t="e">
        <f>ROUND(#REF!,-3)</f>
        <v>#REF!</v>
      </c>
      <c r="K8" s="36" t="e">
        <f>ROUND(#REF!,-3)</f>
        <v>#REF!</v>
      </c>
      <c r="L8" s="36" t="e">
        <f>ROUND(#REF!,-3)</f>
        <v>#REF!</v>
      </c>
      <c r="M8" s="36" t="e">
        <f>ROUND(#REF!,-3)</f>
        <v>#REF!</v>
      </c>
      <c r="N8" s="118" t="e">
        <f t="shared" si="0"/>
        <v>#REF!</v>
      </c>
      <c r="O8" s="92">
        <v>0.014506769825918697</v>
      </c>
      <c r="P8" s="53" t="e">
        <f t="shared" si="1"/>
        <v>#REF!</v>
      </c>
      <c r="Q8" s="63"/>
      <c r="R8" s="63"/>
      <c r="S8" s="7" t="e">
        <f>#REF!</f>
        <v>#REF!</v>
      </c>
      <c r="T8" s="37" t="e">
        <f>#REF!</f>
        <v>#REF!</v>
      </c>
      <c r="U8" s="37">
        <v>286</v>
      </c>
      <c r="V8" s="37" t="e">
        <f>#REF!</f>
        <v>#REF!</v>
      </c>
    </row>
    <row r="9" spans="2:22" ht="12.75">
      <c r="B9" s="12" t="s">
        <v>4</v>
      </c>
      <c r="C9" s="36" t="e">
        <f>ROUND(#REF!,-3)</f>
        <v>#REF!</v>
      </c>
      <c r="D9" s="36" t="e">
        <f>ROUND(#REF!,-3)</f>
        <v>#REF!</v>
      </c>
      <c r="E9" s="36" t="e">
        <f>ROUND(#REF!,-3)</f>
        <v>#REF!</v>
      </c>
      <c r="F9" s="36" t="e">
        <f>ROUND(#REF!,-3)</f>
        <v>#REF!</v>
      </c>
      <c r="G9" s="36" t="e">
        <f>ROUND(#REF!,-3)</f>
        <v>#REF!</v>
      </c>
      <c r="H9" s="36" t="e">
        <f>ROUND(#REF!,-3)</f>
        <v>#REF!</v>
      </c>
      <c r="I9" s="36" t="e">
        <f>ROUND(#REF!,-3)</f>
        <v>#REF!</v>
      </c>
      <c r="J9" s="36" t="e">
        <f>ROUND(#REF!,-3)</f>
        <v>#REF!</v>
      </c>
      <c r="K9" s="36" t="e">
        <f>ROUND(#REF!,-3)</f>
        <v>#REF!</v>
      </c>
      <c r="L9" s="36" t="e">
        <f>ROUND(#REF!,-3)</f>
        <v>#REF!</v>
      </c>
      <c r="M9" s="36" t="e">
        <f>ROUND(#REF!,-3)</f>
        <v>#REF!</v>
      </c>
      <c r="N9" s="118" t="e">
        <f t="shared" si="0"/>
        <v>#REF!</v>
      </c>
      <c r="O9" s="92">
        <v>0.03133274492497784</v>
      </c>
      <c r="P9" s="53" t="e">
        <f t="shared" si="1"/>
        <v>#REF!</v>
      </c>
      <c r="Q9" s="63"/>
      <c r="R9" s="63"/>
      <c r="S9" s="7" t="e">
        <f>#REF!</f>
        <v>#REF!</v>
      </c>
      <c r="T9" s="37" t="e">
        <f>#REF!</f>
        <v>#REF!</v>
      </c>
      <c r="U9" s="37">
        <v>61</v>
      </c>
      <c r="V9" s="37" t="e">
        <f>#REF!</f>
        <v>#REF!</v>
      </c>
    </row>
    <row r="10" spans="2:22" ht="12.75">
      <c r="B10" s="12" t="s">
        <v>0</v>
      </c>
      <c r="C10" s="36" t="e">
        <f>ROUND(#REF!,-3)</f>
        <v>#REF!</v>
      </c>
      <c r="D10" s="36" t="e">
        <f>ROUND(#REF!,-3)</f>
        <v>#REF!</v>
      </c>
      <c r="E10" s="36" t="e">
        <f>ROUND(#REF!,-3)</f>
        <v>#REF!</v>
      </c>
      <c r="F10" s="36" t="e">
        <f>ROUND(#REF!,-3)</f>
        <v>#REF!</v>
      </c>
      <c r="G10" s="36" t="e">
        <f>ROUND(#REF!,-3)</f>
        <v>#REF!</v>
      </c>
      <c r="H10" s="36" t="e">
        <f>ROUND(#REF!,-3)</f>
        <v>#REF!</v>
      </c>
      <c r="I10" s="36" t="e">
        <f>ROUND(#REF!,-3)</f>
        <v>#REF!</v>
      </c>
      <c r="J10" s="36" t="e">
        <f>ROUND(#REF!,-3)</f>
        <v>#REF!</v>
      </c>
      <c r="K10" s="36" t="e">
        <f>ROUND(#REF!,-3)</f>
        <v>#REF!</v>
      </c>
      <c r="L10" s="36" t="e">
        <f>ROUND(#REF!,-3)</f>
        <v>#REF!</v>
      </c>
      <c r="M10" s="36" t="e">
        <f>ROUND(#REF!,-3)</f>
        <v>#REF!</v>
      </c>
      <c r="N10" s="118" t="e">
        <f t="shared" si="0"/>
        <v>#REF!</v>
      </c>
      <c r="O10" s="92">
        <v>-0.03240740740740744</v>
      </c>
      <c r="P10" s="53" t="e">
        <f t="shared" si="1"/>
        <v>#REF!</v>
      </c>
      <c r="Q10" s="63"/>
      <c r="R10" s="63"/>
      <c r="S10" s="7" t="e">
        <f>#REF!</f>
        <v>#REF!</v>
      </c>
      <c r="T10" s="37" t="e">
        <f>#REF!</f>
        <v>#REF!</v>
      </c>
      <c r="U10" s="37">
        <v>93</v>
      </c>
      <c r="V10" s="37" t="e">
        <f>#REF!</f>
        <v>#REF!</v>
      </c>
    </row>
    <row r="11" spans="2:22" ht="12.75">
      <c r="B11" s="12" t="s">
        <v>13</v>
      </c>
      <c r="C11" s="36" t="e">
        <f>ROUND(#REF!,-3)</f>
        <v>#REF!</v>
      </c>
      <c r="D11" s="36" t="e">
        <f>ROUND(#REF!,-3)</f>
        <v>#REF!</v>
      </c>
      <c r="E11" s="36" t="e">
        <f>ROUND(#REF!,-3)</f>
        <v>#REF!</v>
      </c>
      <c r="F11" s="36" t="e">
        <f>ROUND(#REF!,-3)</f>
        <v>#REF!</v>
      </c>
      <c r="G11" s="36" t="e">
        <f>ROUND(#REF!,-3)</f>
        <v>#REF!</v>
      </c>
      <c r="H11" s="36" t="e">
        <f>ROUND(#REF!,-3)</f>
        <v>#REF!</v>
      </c>
      <c r="I11" s="36" t="e">
        <f>ROUND(#REF!,-3)</f>
        <v>#REF!</v>
      </c>
      <c r="J11" s="36" t="e">
        <f>ROUND(#REF!,-3)</f>
        <v>#REF!</v>
      </c>
      <c r="K11" s="36" t="e">
        <f>ROUND(#REF!,-3)</f>
        <v>#REF!</v>
      </c>
      <c r="L11" s="36" t="e">
        <f>ROUND(#REF!,-3)</f>
        <v>#REF!</v>
      </c>
      <c r="M11" s="36" t="e">
        <f>ROUND(#REF!,-3)</f>
        <v>#REF!</v>
      </c>
      <c r="N11" s="118" t="e">
        <f t="shared" si="0"/>
        <v>#REF!</v>
      </c>
      <c r="O11" s="92">
        <v>-0.012177650429799458</v>
      </c>
      <c r="P11" s="53" t="e">
        <f t="shared" si="1"/>
        <v>#REF!</v>
      </c>
      <c r="Q11" s="63"/>
      <c r="R11" s="53">
        <v>0.028</v>
      </c>
      <c r="S11" s="7" t="e">
        <f>#REF!</f>
        <v>#REF!</v>
      </c>
      <c r="T11" s="37" t="e">
        <f>#REF!</f>
        <v>#REF!</v>
      </c>
      <c r="U11" s="37">
        <v>153</v>
      </c>
      <c r="V11" s="37" t="e">
        <f>#REF!</f>
        <v>#REF!</v>
      </c>
    </row>
    <row r="12" spans="2:22" ht="12.75">
      <c r="B12" s="12" t="s">
        <v>1</v>
      </c>
      <c r="C12" s="36" t="e">
        <f>ROUND(#REF!,-3)</f>
        <v>#REF!</v>
      </c>
      <c r="D12" s="36" t="e">
        <f>ROUND(#REF!,-3)</f>
        <v>#REF!</v>
      </c>
      <c r="E12" s="36" t="e">
        <f>ROUND(#REF!,-3)</f>
        <v>#REF!</v>
      </c>
      <c r="F12" s="36" t="e">
        <f>ROUND(#REF!,-3)</f>
        <v>#REF!</v>
      </c>
      <c r="G12" s="36" t="e">
        <f>ROUND(#REF!,-3)</f>
        <v>#REF!</v>
      </c>
      <c r="H12" s="36" t="e">
        <f>ROUND(#REF!,-3)</f>
        <v>#REF!</v>
      </c>
      <c r="I12" s="36" t="e">
        <f>ROUND(#REF!,-3)</f>
        <v>#REF!</v>
      </c>
      <c r="J12" s="36" t="e">
        <f>ROUND(#REF!,-3)</f>
        <v>#REF!</v>
      </c>
      <c r="K12" s="36" t="e">
        <f>ROUND(#REF!,-3)</f>
        <v>#REF!</v>
      </c>
      <c r="L12" s="36" t="e">
        <f>ROUND(#REF!,-3)</f>
        <v>#REF!</v>
      </c>
      <c r="M12" s="36" t="e">
        <f>ROUND(#REF!,-3)</f>
        <v>#REF!</v>
      </c>
      <c r="N12" s="118" t="e">
        <f t="shared" si="0"/>
        <v>#REF!</v>
      </c>
      <c r="O12" s="92">
        <v>0.004164497657470179</v>
      </c>
      <c r="P12" s="53" t="e">
        <f t="shared" si="1"/>
        <v>#REF!</v>
      </c>
      <c r="Q12" s="63"/>
      <c r="R12" s="53">
        <v>-0.02</v>
      </c>
      <c r="S12" s="7" t="e">
        <f>#REF!</f>
        <v>#REF!</v>
      </c>
      <c r="T12" s="37" t="e">
        <f>#REF!</f>
        <v>#REF!</v>
      </c>
      <c r="U12" s="38">
        <v>374</v>
      </c>
      <c r="V12" s="37" t="e">
        <f>#REF!</f>
        <v>#REF!</v>
      </c>
    </row>
    <row r="13" spans="2:22" ht="12.75">
      <c r="B13" s="12" t="s">
        <v>23</v>
      </c>
      <c r="C13" s="36" t="e">
        <f>ROUND(#REF!,-3)</f>
        <v>#REF!</v>
      </c>
      <c r="D13" s="36" t="e">
        <f>ROUND(#REF!,-3)</f>
        <v>#REF!</v>
      </c>
      <c r="E13" s="36" t="e">
        <f>ROUND(#REF!,-3)</f>
        <v>#REF!</v>
      </c>
      <c r="F13" s="36" t="e">
        <f>ROUND(#REF!,-3)</f>
        <v>#REF!</v>
      </c>
      <c r="G13" s="36" t="e">
        <f>ROUND(#REF!,-3)</f>
        <v>#REF!</v>
      </c>
      <c r="H13" s="36" t="e">
        <f>ROUND(#REF!,-3)</f>
        <v>#REF!</v>
      </c>
      <c r="I13" s="36" t="e">
        <f>ROUND(#REF!,-3)</f>
        <v>#REF!</v>
      </c>
      <c r="J13" s="36" t="e">
        <f>ROUND(#REF!,-3)</f>
        <v>#REF!</v>
      </c>
      <c r="K13" s="36" t="e">
        <f>ROUND(#REF!,-3)</f>
        <v>#REF!</v>
      </c>
      <c r="L13" s="36" t="e">
        <f>ROUND(#REF!,-3)</f>
        <v>#REF!</v>
      </c>
      <c r="M13" s="36" t="e">
        <f>ROUND(#REF!,-3)</f>
        <v>#REF!</v>
      </c>
      <c r="N13" s="118" t="e">
        <f t="shared" si="0"/>
        <v>#REF!</v>
      </c>
      <c r="O13" s="92">
        <v>-0.015625</v>
      </c>
      <c r="P13" s="53" t="e">
        <f t="shared" si="1"/>
        <v>#REF!</v>
      </c>
      <c r="Q13" s="63"/>
      <c r="R13" s="63"/>
      <c r="S13" s="7" t="e">
        <f>#REF!</f>
        <v>#REF!</v>
      </c>
      <c r="T13" s="37" t="e">
        <f>#REF!</f>
        <v>#REF!</v>
      </c>
      <c r="U13" s="37">
        <v>110</v>
      </c>
      <c r="V13" s="37" t="e">
        <f>#REF!</f>
        <v>#REF!</v>
      </c>
    </row>
    <row r="14" spans="2:22" ht="12.75">
      <c r="B14" s="12" t="s">
        <v>11</v>
      </c>
      <c r="C14" s="36" t="e">
        <f>ROUND(#REF!,-3)</f>
        <v>#REF!</v>
      </c>
      <c r="D14" s="36" t="e">
        <f>ROUND(#REF!,-3)</f>
        <v>#REF!</v>
      </c>
      <c r="E14" s="36" t="e">
        <f>ROUND(#REF!,-3)</f>
        <v>#REF!</v>
      </c>
      <c r="F14" s="36" t="e">
        <f>ROUND(#REF!,-3)</f>
        <v>#REF!</v>
      </c>
      <c r="G14" s="36" t="e">
        <f>ROUND(#REF!,-3)</f>
        <v>#REF!</v>
      </c>
      <c r="H14" s="36" t="e">
        <f>ROUND(#REF!,-3)</f>
        <v>#REF!</v>
      </c>
      <c r="I14" s="36" t="e">
        <f>ROUND(#REF!,-3)</f>
        <v>#REF!</v>
      </c>
      <c r="J14" s="36" t="e">
        <f>ROUND(#REF!,-3)</f>
        <v>#REF!</v>
      </c>
      <c r="K14" s="36" t="e">
        <f>ROUND(#REF!,-3)</f>
        <v>#REF!</v>
      </c>
      <c r="L14" s="36" t="e">
        <f>ROUND(#REF!,-3)</f>
        <v>#REF!</v>
      </c>
      <c r="M14" s="36" t="e">
        <f>ROUND(#REF!,-3)</f>
        <v>#REF!</v>
      </c>
      <c r="N14" s="118" t="e">
        <f t="shared" si="0"/>
        <v>#REF!</v>
      </c>
      <c r="O14" s="92">
        <v>0.04357668364459544</v>
      </c>
      <c r="P14" s="53" t="e">
        <f t="shared" si="1"/>
        <v>#REF!</v>
      </c>
      <c r="Q14" s="63"/>
      <c r="R14" s="63"/>
      <c r="S14" s="7" t="e">
        <f>#REF!</f>
        <v>#REF!</v>
      </c>
      <c r="T14" s="37" t="e">
        <f>#REF!</f>
        <v>#REF!</v>
      </c>
      <c r="U14" s="37">
        <v>113</v>
      </c>
      <c r="V14" s="37" t="e">
        <f>#REF!</f>
        <v>#REF!</v>
      </c>
    </row>
    <row r="15" spans="2:22" s="3" customFormat="1" ht="12.75">
      <c r="B15" s="12" t="s">
        <v>6</v>
      </c>
      <c r="C15" s="36" t="e">
        <f>ROUND(#REF!,-3)</f>
        <v>#REF!</v>
      </c>
      <c r="D15" s="36" t="e">
        <f>ROUND(#REF!,-3)</f>
        <v>#REF!</v>
      </c>
      <c r="E15" s="36" t="e">
        <f>ROUND(#REF!,-3)</f>
        <v>#REF!</v>
      </c>
      <c r="F15" s="36" t="e">
        <f>ROUND(#REF!,-3)</f>
        <v>#REF!</v>
      </c>
      <c r="G15" s="36" t="e">
        <f>ROUND(#REF!,-3)</f>
        <v>#REF!</v>
      </c>
      <c r="H15" s="36" t="e">
        <f>ROUND(#REF!,-3)</f>
        <v>#REF!</v>
      </c>
      <c r="I15" s="36" t="e">
        <f>ROUND(#REF!,-3)</f>
        <v>#REF!</v>
      </c>
      <c r="J15" s="36" t="e">
        <f>ROUND(#REF!,-3)</f>
        <v>#REF!</v>
      </c>
      <c r="K15" s="36" t="e">
        <f>ROUND(#REF!,-3)</f>
        <v>#REF!</v>
      </c>
      <c r="L15" s="36" t="e">
        <f>ROUND(#REF!,-3)</f>
        <v>#REF!</v>
      </c>
      <c r="M15" s="36" t="e">
        <f>ROUND(#REF!,-3)</f>
        <v>#REF!</v>
      </c>
      <c r="N15" s="118" t="e">
        <f t="shared" si="0"/>
        <v>#REF!</v>
      </c>
      <c r="O15" s="94">
        <v>0.04336734693877542</v>
      </c>
      <c r="P15" s="53" t="e">
        <f t="shared" si="1"/>
        <v>#REF!</v>
      </c>
      <c r="Q15" s="63"/>
      <c r="R15" s="63"/>
      <c r="S15" s="44" t="e">
        <f>#REF!</f>
        <v>#REF!</v>
      </c>
      <c r="T15" s="37" t="e">
        <f>#REF!</f>
        <v>#REF!</v>
      </c>
      <c r="U15" s="37">
        <v>201</v>
      </c>
      <c r="V15" s="49" t="e">
        <f>#REF!</f>
        <v>#REF!</v>
      </c>
    </row>
    <row r="16" spans="2:22" ht="12.75">
      <c r="B16" s="12" t="s">
        <v>3</v>
      </c>
      <c r="C16" s="36" t="e">
        <f>ROUND(#REF!,-3)</f>
        <v>#REF!</v>
      </c>
      <c r="D16" s="36" t="e">
        <f>ROUND(#REF!,-3)</f>
        <v>#REF!</v>
      </c>
      <c r="E16" s="36" t="e">
        <f>ROUND(#REF!,-3)</f>
        <v>#REF!</v>
      </c>
      <c r="F16" s="36" t="e">
        <f>ROUND(#REF!,-3)</f>
        <v>#REF!</v>
      </c>
      <c r="G16" s="36" t="e">
        <f>ROUND(#REF!,-3)</f>
        <v>#REF!</v>
      </c>
      <c r="H16" s="36" t="e">
        <f>ROUND(#REF!,-3)</f>
        <v>#REF!</v>
      </c>
      <c r="I16" s="36" t="e">
        <f>#REF!</f>
        <v>#REF!</v>
      </c>
      <c r="J16" s="36" t="e">
        <f>ROUND(#REF!,-3)</f>
        <v>#REF!</v>
      </c>
      <c r="K16" s="36" t="e">
        <f>ROUND(#REF!,-3)</f>
        <v>#REF!</v>
      </c>
      <c r="L16" s="36" t="e">
        <f>ROUND(#REF!,-3)</f>
        <v>#REF!</v>
      </c>
      <c r="M16" s="36" t="e">
        <f>ROUND(#REF!,-3)</f>
        <v>#REF!</v>
      </c>
      <c r="N16" s="118" t="e">
        <f t="shared" si="0"/>
        <v>#REF!</v>
      </c>
      <c r="O16" s="92">
        <v>0.03419354838709676</v>
      </c>
      <c r="P16" s="53" t="e">
        <f t="shared" si="1"/>
        <v>#REF!</v>
      </c>
      <c r="Q16" s="63"/>
      <c r="R16" s="63"/>
      <c r="S16" s="7" t="e">
        <f>#REF!</f>
        <v>#REF!</v>
      </c>
      <c r="T16" s="37" t="e">
        <f>#REF!</f>
        <v>#REF!</v>
      </c>
      <c r="U16" s="37">
        <v>112</v>
      </c>
      <c r="V16" s="37" t="e">
        <f>#REF!</f>
        <v>#REF!</v>
      </c>
    </row>
    <row r="17" spans="2:22" ht="12.75">
      <c r="B17" s="12" t="s">
        <v>14</v>
      </c>
      <c r="C17" s="36" t="e">
        <f>ROUND(#REF!,-3)</f>
        <v>#REF!</v>
      </c>
      <c r="D17" s="36" t="e">
        <f>ROUND(#REF!,-3)</f>
        <v>#REF!</v>
      </c>
      <c r="E17" s="36" t="e">
        <f>ROUND(#REF!,-3)</f>
        <v>#REF!</v>
      </c>
      <c r="F17" s="36" t="e">
        <f>ROUND(#REF!,-3)</f>
        <v>#REF!</v>
      </c>
      <c r="G17" s="36" t="e">
        <f>ROUND(#REF!,-3)</f>
        <v>#REF!</v>
      </c>
      <c r="H17" s="36" t="e">
        <f>ROUND(#REF!,-3)</f>
        <v>#REF!</v>
      </c>
      <c r="I17" s="36" t="e">
        <f>ROUND(#REF!,-3)</f>
        <v>#REF!</v>
      </c>
      <c r="J17" s="36" t="e">
        <f>ROUND(#REF!,-3)</f>
        <v>#REF!</v>
      </c>
      <c r="K17" s="36" t="e">
        <f>ROUND(#REF!,-3)</f>
        <v>#REF!</v>
      </c>
      <c r="L17" s="36" t="e">
        <f>ROUND(#REF!,-3)</f>
        <v>#REF!</v>
      </c>
      <c r="M17" s="36" t="e">
        <f>ROUND(#REF!,-3)</f>
        <v>#REF!</v>
      </c>
      <c r="N17" s="118" t="e">
        <f t="shared" si="0"/>
        <v>#REF!</v>
      </c>
      <c r="O17" s="92">
        <v>0.01487209994051164</v>
      </c>
      <c r="P17" s="53" t="e">
        <f t="shared" si="1"/>
        <v>#REF!</v>
      </c>
      <c r="Q17" s="63"/>
      <c r="R17" s="63"/>
      <c r="S17" s="7" t="e">
        <f>#REF!</f>
        <v>#REF!</v>
      </c>
      <c r="T17" s="37" t="e">
        <f>#REF!</f>
        <v>#REF!</v>
      </c>
      <c r="U17" s="37">
        <v>175</v>
      </c>
      <c r="V17" s="37" t="e">
        <f>#REF!</f>
        <v>#REF!</v>
      </c>
    </row>
    <row r="18" spans="2:22" ht="12.75">
      <c r="B18" s="12" t="s">
        <v>7</v>
      </c>
      <c r="C18" s="36" t="e">
        <f>ROUND(#REF!,-3)</f>
        <v>#REF!</v>
      </c>
      <c r="D18" s="36" t="e">
        <f>ROUND(#REF!,-3)</f>
        <v>#REF!</v>
      </c>
      <c r="E18" s="36" t="e">
        <f>ROUND(#REF!,-3)</f>
        <v>#REF!</v>
      </c>
      <c r="F18" s="36" t="e">
        <f>ROUND(#REF!,-3)</f>
        <v>#REF!</v>
      </c>
      <c r="G18" s="36" t="e">
        <f>ROUND(#REF!,-3)</f>
        <v>#REF!</v>
      </c>
      <c r="H18" s="36" t="e">
        <f>ROUND(#REF!,-3)</f>
        <v>#REF!</v>
      </c>
      <c r="I18" s="36" t="e">
        <f>ROUND(#REF!,-3)</f>
        <v>#REF!</v>
      </c>
      <c r="J18" s="36" t="e">
        <f>ROUND(#REF!,-3)</f>
        <v>#REF!</v>
      </c>
      <c r="K18" s="36" t="e">
        <f>ROUND(#REF!,-3)</f>
        <v>#REF!</v>
      </c>
      <c r="L18" s="36" t="e">
        <f>ROUND(#REF!,-3)</f>
        <v>#REF!</v>
      </c>
      <c r="M18" s="36" t="e">
        <f>ROUND(#REF!,-3)</f>
        <v>#REF!</v>
      </c>
      <c r="N18" s="118" t="e">
        <f t="shared" si="0"/>
        <v>#REF!</v>
      </c>
      <c r="O18" s="92">
        <v>0.027516778523489993</v>
      </c>
      <c r="P18" s="53" t="e">
        <f t="shared" si="1"/>
        <v>#REF!</v>
      </c>
      <c r="Q18" s="63"/>
      <c r="R18" s="63"/>
      <c r="S18" s="7" t="e">
        <f>#REF!</f>
        <v>#REF!</v>
      </c>
      <c r="T18" s="37" t="e">
        <f>#REF!</f>
        <v>#REF!</v>
      </c>
      <c r="U18" s="38">
        <v>159</v>
      </c>
      <c r="V18" s="37" t="e">
        <f>#REF!</f>
        <v>#REF!</v>
      </c>
    </row>
    <row r="19" spans="2:22" ht="12.75">
      <c r="B19" s="12" t="s">
        <v>12</v>
      </c>
      <c r="C19" s="36" t="e">
        <f>ROUND(#REF!,-3)</f>
        <v>#REF!</v>
      </c>
      <c r="D19" s="36" t="e">
        <f>ROUND(#REF!,-3)</f>
        <v>#REF!</v>
      </c>
      <c r="E19" s="36" t="e">
        <f>ROUND(#REF!,-3)</f>
        <v>#REF!</v>
      </c>
      <c r="F19" s="36" t="e">
        <f>ROUND(#REF!,-3)</f>
        <v>#REF!</v>
      </c>
      <c r="G19" s="36" t="e">
        <f>ROUND(#REF!,-3)</f>
        <v>#REF!</v>
      </c>
      <c r="H19" s="36" t="e">
        <f>ROUND(#REF!,-3)</f>
        <v>#REF!</v>
      </c>
      <c r="I19" s="36" t="e">
        <f>ROUND(#REF!,-3)</f>
        <v>#REF!</v>
      </c>
      <c r="J19" s="36" t="e">
        <f>ROUND(#REF!,-3)</f>
        <v>#REF!</v>
      </c>
      <c r="K19" s="36" t="e">
        <f>ROUND(#REF!,-3)</f>
        <v>#REF!</v>
      </c>
      <c r="L19" s="36" t="e">
        <f>ROUND(#REF!,-3)</f>
        <v>#REF!</v>
      </c>
      <c r="M19" s="36" t="e">
        <f>ROUND(#REF!,-3)</f>
        <v>#REF!</v>
      </c>
      <c r="N19" s="118" t="e">
        <f t="shared" si="0"/>
        <v>#REF!</v>
      </c>
      <c r="O19" s="92">
        <v>0.042480883602378894</v>
      </c>
      <c r="P19" s="53" t="e">
        <f t="shared" si="1"/>
        <v>#REF!</v>
      </c>
      <c r="Q19" s="63"/>
      <c r="R19" s="63"/>
      <c r="S19" s="7" t="e">
        <f>#REF!</f>
        <v>#REF!</v>
      </c>
      <c r="T19" s="37" t="e">
        <f>#REF!</f>
        <v>#REF!</v>
      </c>
      <c r="U19" s="37">
        <v>52</v>
      </c>
      <c r="V19" s="37" t="e">
        <f>#REF!</f>
        <v>#REF!</v>
      </c>
    </row>
    <row r="20" spans="2:22" ht="12.75">
      <c r="B20" s="12" t="s">
        <v>8</v>
      </c>
      <c r="C20" s="36" t="e">
        <f>ROUND(#REF!,-3)</f>
        <v>#REF!</v>
      </c>
      <c r="D20" s="36" t="e">
        <f>ROUND(#REF!,-3)</f>
        <v>#REF!</v>
      </c>
      <c r="E20" s="36" t="e">
        <f>ROUND(#REF!,-3)</f>
        <v>#REF!</v>
      </c>
      <c r="F20" s="36" t="e">
        <f>ROUND(#REF!,-3)</f>
        <v>#REF!</v>
      </c>
      <c r="G20" s="36" t="e">
        <f>ROUND(#REF!,-3)</f>
        <v>#REF!</v>
      </c>
      <c r="H20" s="36" t="e">
        <f>ROUND(#REF!,-3)</f>
        <v>#REF!</v>
      </c>
      <c r="I20" s="36" t="e">
        <f>ROUND(#REF!,-3)</f>
        <v>#REF!</v>
      </c>
      <c r="J20" s="36" t="e">
        <f>ROUND(#REF!,-3)</f>
        <v>#REF!</v>
      </c>
      <c r="K20" s="36" t="e">
        <f>ROUND(#REF!,-3)</f>
        <v>#REF!</v>
      </c>
      <c r="L20" s="36" t="e">
        <f>ROUND(#REF!,-3)</f>
        <v>#REF!</v>
      </c>
      <c r="M20" s="36" t="e">
        <f>ROUND(#REF!,-3)</f>
        <v>#REF!</v>
      </c>
      <c r="N20" s="118" t="e">
        <f t="shared" si="0"/>
        <v>#REF!</v>
      </c>
      <c r="O20" s="95">
        <v>0.03785488958990535</v>
      </c>
      <c r="P20" s="53" t="e">
        <f t="shared" si="1"/>
        <v>#REF!</v>
      </c>
      <c r="Q20" s="63"/>
      <c r="R20" s="63">
        <v>0.05</v>
      </c>
      <c r="S20" s="7" t="e">
        <f>#REF!</f>
        <v>#REF!</v>
      </c>
      <c r="T20" s="37" t="e">
        <f>#REF!</f>
        <v>#REF!</v>
      </c>
      <c r="U20" s="37">
        <v>206</v>
      </c>
      <c r="V20" s="37" t="e">
        <f>#REF!</f>
        <v>#REF!</v>
      </c>
    </row>
    <row r="21" spans="2:22" s="112" customFormat="1" ht="24.75" customHeight="1">
      <c r="B21" s="106" t="s">
        <v>30</v>
      </c>
      <c r="C21" s="106"/>
      <c r="D21" s="107"/>
      <c r="E21" s="106"/>
      <c r="F21" s="106"/>
      <c r="G21" s="108" t="e">
        <f>AVERAGE(G5:G20)</f>
        <v>#REF!</v>
      </c>
      <c r="H21" s="108" t="e">
        <f>AVERAGE(H5:H20)</f>
        <v>#REF!</v>
      </c>
      <c r="I21" s="108" t="e">
        <f>AVERAGE(I5:I20)</f>
        <v>#REF!</v>
      </c>
      <c r="J21" s="108" t="e">
        <f>AVERAGE(J5:J20)</f>
        <v>#REF!</v>
      </c>
      <c r="K21" s="108" t="e">
        <f>AVERAGE(K5:K20)</f>
        <v>#REF!</v>
      </c>
      <c r="L21" s="108"/>
      <c r="M21" s="108"/>
      <c r="N21" s="119" t="e">
        <f>AVERAGE(N5:N20)</f>
        <v>#REF!</v>
      </c>
      <c r="O21" s="96">
        <v>0.016286668847976665</v>
      </c>
      <c r="P21" s="109" t="e">
        <f>AVERAGE(P5:P20)</f>
        <v>#REF!</v>
      </c>
      <c r="Q21" s="109"/>
      <c r="R21" s="96">
        <v>0.006</v>
      </c>
      <c r="S21" s="110" t="e">
        <f>AVERAGE(S5:S20)</f>
        <v>#REF!</v>
      </c>
      <c r="T21" s="37" t="e">
        <f>SUM(T5:T20)</f>
        <v>#REF!</v>
      </c>
      <c r="U21" s="111">
        <v>2592</v>
      </c>
      <c r="V21" s="111" t="e">
        <f>SUM(V5:V20)</f>
        <v>#REF!</v>
      </c>
    </row>
    <row r="23" spans="14:22" ht="12.75">
      <c r="N23" s="105" t="s">
        <v>18</v>
      </c>
      <c r="V23" s="2"/>
    </row>
    <row r="24" spans="2:22" ht="12.75">
      <c r="B24" s="22" t="s">
        <v>34</v>
      </c>
      <c r="C24" s="22"/>
      <c r="D24" s="22"/>
      <c r="E24" s="22"/>
      <c r="F24" s="22"/>
      <c r="G24" s="4"/>
      <c r="H24" s="8"/>
      <c r="I24" s="8"/>
      <c r="J24" s="8"/>
      <c r="N24" s="158" t="s">
        <v>132</v>
      </c>
      <c r="O24" s="158"/>
      <c r="P24" s="2" t="e">
        <f>T21+U21</f>
        <v>#REF!</v>
      </c>
      <c r="V24" s="2"/>
    </row>
    <row r="25" spans="2:22" ht="12.75">
      <c r="B25" s="25" t="s">
        <v>31</v>
      </c>
      <c r="C25" s="113"/>
      <c r="D25" s="25"/>
      <c r="E25" s="25"/>
      <c r="F25" s="25"/>
      <c r="G25" s="25"/>
      <c r="H25" s="8"/>
      <c r="I25" s="8"/>
      <c r="J25" s="8"/>
      <c r="N25" s="158"/>
      <c r="O25" s="158"/>
      <c r="V25" s="2"/>
    </row>
    <row r="26" spans="2:10" ht="12.75">
      <c r="B26" s="26" t="s">
        <v>32</v>
      </c>
      <c r="C26" s="114"/>
      <c r="D26" s="26"/>
      <c r="E26" s="26"/>
      <c r="F26" s="26"/>
      <c r="G26" s="26"/>
      <c r="J26" s="55"/>
    </row>
    <row r="27" spans="2:7" ht="12.75">
      <c r="B27" s="47" t="s">
        <v>33</v>
      </c>
      <c r="C27" s="115"/>
      <c r="D27" s="47"/>
      <c r="E27" s="47"/>
      <c r="F27" s="47"/>
      <c r="G27" s="47"/>
    </row>
  </sheetData>
  <sheetProtection/>
  <mergeCells count="2">
    <mergeCell ref="N24:O24"/>
    <mergeCell ref="N25:O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T27"/>
  <sheetViews>
    <sheetView rightToLeft="1" zoomScalePageLayoutView="0" workbookViewId="0" topLeftCell="A1">
      <selection activeCell="A39" sqref="A39"/>
    </sheetView>
  </sheetViews>
  <sheetFormatPr defaultColWidth="9.140625" defaultRowHeight="12.75"/>
  <cols>
    <col min="1" max="1" width="5.140625" style="0" customWidth="1"/>
    <col min="2" max="4" width="11.8515625" style="0" customWidth="1"/>
    <col min="5" max="8" width="11.8515625" style="0" hidden="1" customWidth="1"/>
    <col min="9" max="9" width="16.00390625" style="0" hidden="1" customWidth="1"/>
    <col min="10" max="10" width="13.28125" style="0" hidden="1" customWidth="1"/>
    <col min="11" max="11" width="13.28125" style="0" customWidth="1"/>
    <col min="12" max="12" width="13.28125" style="0" hidden="1" customWidth="1"/>
    <col min="13" max="13" width="13.28125" style="6" customWidth="1"/>
    <col min="14" max="14" width="12.00390625" style="0" customWidth="1"/>
    <col min="15" max="17" width="10.28125" style="0" customWidth="1"/>
    <col min="18" max="19" width="10.140625" style="0" customWidth="1"/>
    <col min="20" max="20" width="10.7109375" style="0" customWidth="1"/>
  </cols>
  <sheetData>
    <row r="4" spans="2:20" ht="60">
      <c r="B4" s="11" t="s">
        <v>9</v>
      </c>
      <c r="C4" s="11" t="s">
        <v>122</v>
      </c>
      <c r="D4" s="11" t="s">
        <v>113</v>
      </c>
      <c r="E4" s="11" t="s">
        <v>102</v>
      </c>
      <c r="F4" s="11" t="s">
        <v>90</v>
      </c>
      <c r="G4" s="11" t="s">
        <v>54</v>
      </c>
      <c r="H4" s="11" t="s">
        <v>38</v>
      </c>
      <c r="I4" s="11" t="s">
        <v>38</v>
      </c>
      <c r="J4" s="11" t="s">
        <v>41</v>
      </c>
      <c r="K4" s="11" t="s">
        <v>124</v>
      </c>
      <c r="L4" s="11" t="s">
        <v>114</v>
      </c>
      <c r="M4" s="104" t="s">
        <v>5</v>
      </c>
      <c r="N4" s="62" t="s">
        <v>123</v>
      </c>
      <c r="O4" s="11" t="s">
        <v>15</v>
      </c>
      <c r="P4" s="11" t="s">
        <v>119</v>
      </c>
      <c r="Q4" s="11" t="s">
        <v>121</v>
      </c>
      <c r="R4" s="11" t="s">
        <v>125</v>
      </c>
      <c r="S4" s="11" t="s">
        <v>126</v>
      </c>
      <c r="T4" s="11" t="s">
        <v>120</v>
      </c>
    </row>
    <row r="5" spans="1:20" ht="12.75">
      <c r="A5" s="6"/>
      <c r="B5" s="12" t="s">
        <v>17</v>
      </c>
      <c r="C5" s="36" t="e">
        <f>ROUND(#REF!,-3)</f>
        <v>#REF!</v>
      </c>
      <c r="D5" s="36" t="e">
        <f>ROUND(#REF!,-3)</f>
        <v>#REF!</v>
      </c>
      <c r="E5" s="36" t="e">
        <f>ROUND(#REF!,-3)</f>
        <v>#REF!</v>
      </c>
      <c r="F5" s="36" t="e">
        <f>ROUND(#REF!,-3)</f>
        <v>#REF!</v>
      </c>
      <c r="G5" s="36" t="e">
        <f>ROUND(#REF!,-3)</f>
        <v>#REF!</v>
      </c>
      <c r="H5" s="36" t="e">
        <f>ROUND(#REF!,-3)</f>
        <v>#REF!</v>
      </c>
      <c r="I5" s="36" t="e">
        <f>ROUND(#REF!,-3)</f>
        <v>#REF!</v>
      </c>
      <c r="J5" s="36" t="e">
        <f>ROUND(#REF!,-3)</f>
        <v>#REF!</v>
      </c>
      <c r="K5" s="36" t="e">
        <f>ROUND(#REF!,-3)</f>
        <v>#REF!</v>
      </c>
      <c r="L5" s="36" t="e">
        <f>ROUND(#REF!,-3)</f>
        <v>#REF!</v>
      </c>
      <c r="M5" s="90" t="e">
        <f aca="true" t="shared" si="0" ref="M5:M20">C5/D5-1</f>
        <v>#REF!</v>
      </c>
      <c r="N5" s="90">
        <v>0.010638297872340496</v>
      </c>
      <c r="O5" s="53" t="e">
        <f>C5/K5-1</f>
        <v>#REF!</v>
      </c>
      <c r="P5" s="63"/>
      <c r="Q5" s="63"/>
      <c r="R5" s="7" t="e">
        <f>#REF!</f>
        <v>#REF!</v>
      </c>
      <c r="S5" s="37" t="e">
        <f>#REF!</f>
        <v>#REF!</v>
      </c>
      <c r="T5" s="37" t="e">
        <f>#REF!</f>
        <v>#REF!</v>
      </c>
    </row>
    <row r="6" spans="2:20" ht="12.75">
      <c r="B6" s="12" t="s">
        <v>2</v>
      </c>
      <c r="C6" s="36" t="e">
        <f>ROUND(#REF!,-3)</f>
        <v>#REF!</v>
      </c>
      <c r="D6" s="36" t="e">
        <f>ROUND(#REF!,-3)</f>
        <v>#REF!</v>
      </c>
      <c r="E6" s="36" t="e">
        <f>ROUND(#REF!,-3)</f>
        <v>#REF!</v>
      </c>
      <c r="F6" s="36" t="e">
        <f>ROUND(#REF!,-3)</f>
        <v>#REF!</v>
      </c>
      <c r="G6" s="36" t="e">
        <f>ROUND(#REF!,-3)</f>
        <v>#REF!</v>
      </c>
      <c r="H6" s="36" t="e">
        <f>ROUND(#REF!,-3)</f>
        <v>#REF!</v>
      </c>
      <c r="I6" s="36" t="e">
        <f>ROUND(#REF!,-3)</f>
        <v>#REF!</v>
      </c>
      <c r="J6" s="36" t="e">
        <f>ROUND(#REF!,-3)</f>
        <v>#REF!</v>
      </c>
      <c r="K6" s="36" t="e">
        <f>ROUND(#REF!,-3)</f>
        <v>#REF!</v>
      </c>
      <c r="L6" s="36" t="e">
        <f>ROUND(#REF!,-3)</f>
        <v>#REF!</v>
      </c>
      <c r="M6" s="90" t="e">
        <f t="shared" si="0"/>
        <v>#REF!</v>
      </c>
      <c r="N6" s="90">
        <v>0.00918079096045199</v>
      </c>
      <c r="O6" s="53" t="e">
        <f aca="true" t="shared" si="1" ref="O6:O20">C6/K6-1</f>
        <v>#REF!</v>
      </c>
      <c r="P6" s="63"/>
      <c r="Q6" s="53">
        <v>-0.02</v>
      </c>
      <c r="R6" s="9" t="e">
        <f>#REF!</f>
        <v>#REF!</v>
      </c>
      <c r="S6" s="38" t="e">
        <f>#REF!</f>
        <v>#REF!</v>
      </c>
      <c r="T6" s="38" t="e">
        <f>#REF!</f>
        <v>#REF!</v>
      </c>
    </row>
    <row r="7" spans="2:20" ht="12.75">
      <c r="B7" s="12" t="s">
        <v>10</v>
      </c>
      <c r="C7" s="36" t="e">
        <f>ROUND(#REF!,-3)</f>
        <v>#REF!</v>
      </c>
      <c r="D7" s="36" t="e">
        <f>ROUND(#REF!,-3)</f>
        <v>#REF!</v>
      </c>
      <c r="E7" s="36" t="e">
        <f>ROUND(#REF!,-3)</f>
        <v>#REF!</v>
      </c>
      <c r="F7" s="36" t="e">
        <f>ROUND(#REF!,-3)</f>
        <v>#REF!</v>
      </c>
      <c r="G7" s="36" t="e">
        <f>ROUND(#REF!,-3)</f>
        <v>#REF!</v>
      </c>
      <c r="H7" s="36" t="e">
        <f>ROUND(#REF!,-3)</f>
        <v>#REF!</v>
      </c>
      <c r="I7" s="36" t="e">
        <f>ROUND(#REF!,-3)</f>
        <v>#REF!</v>
      </c>
      <c r="J7" s="36" t="e">
        <f>ROUND(#REF!,-3)</f>
        <v>#REF!</v>
      </c>
      <c r="K7" s="36" t="e">
        <f>ROUND(#REF!,-3)</f>
        <v>#REF!</v>
      </c>
      <c r="L7" s="36" t="e">
        <f>ROUND(#REF!,-3)</f>
        <v>#REF!</v>
      </c>
      <c r="M7" s="90" t="e">
        <f t="shared" si="0"/>
        <v>#REF!</v>
      </c>
      <c r="N7" s="90">
        <v>0.035171102661597065</v>
      </c>
      <c r="O7" s="53" t="e">
        <f t="shared" si="1"/>
        <v>#REF!</v>
      </c>
      <c r="P7" s="63"/>
      <c r="Q7" s="53">
        <v>-0.02</v>
      </c>
      <c r="R7" s="7" t="e">
        <f>#REF!</f>
        <v>#REF!</v>
      </c>
      <c r="S7" s="37" t="e">
        <f>#REF!</f>
        <v>#REF!</v>
      </c>
      <c r="T7" s="37" t="e">
        <f>#REF!</f>
        <v>#REF!</v>
      </c>
    </row>
    <row r="8" spans="2:20" ht="12.75">
      <c r="B8" s="12" t="s">
        <v>19</v>
      </c>
      <c r="C8" s="36" t="e">
        <f>ROUND(#REF!,-3)</f>
        <v>#REF!</v>
      </c>
      <c r="D8" s="36" t="e">
        <f>ROUND(#REF!,-3)</f>
        <v>#REF!</v>
      </c>
      <c r="E8" s="36" t="e">
        <f>ROUND(#REF!,-3)</f>
        <v>#REF!</v>
      </c>
      <c r="F8" s="36" t="e">
        <f>ROUND(#REF!,-3)</f>
        <v>#REF!</v>
      </c>
      <c r="G8" s="36" t="e">
        <f>ROUND(#REF!,-3)</f>
        <v>#REF!</v>
      </c>
      <c r="H8" s="36" t="e">
        <f>ROUND(#REF!,-3)</f>
        <v>#REF!</v>
      </c>
      <c r="I8" s="36" t="e">
        <f>ROUND(#REF!,-3)</f>
        <v>#REF!</v>
      </c>
      <c r="J8" s="36" t="e">
        <f>ROUND(#REF!,-3)</f>
        <v>#REF!</v>
      </c>
      <c r="K8" s="36" t="e">
        <f>ROUND(#REF!,-3)</f>
        <v>#REF!</v>
      </c>
      <c r="L8" s="36" t="e">
        <f>ROUND(#REF!,-3)</f>
        <v>#REF!</v>
      </c>
      <c r="M8" s="90" t="e">
        <f t="shared" si="0"/>
        <v>#REF!</v>
      </c>
      <c r="N8" s="90">
        <v>0.021739130434782705</v>
      </c>
      <c r="O8" s="53" t="e">
        <f t="shared" si="1"/>
        <v>#REF!</v>
      </c>
      <c r="P8" s="63"/>
      <c r="Q8" s="63"/>
      <c r="R8" s="7" t="e">
        <f>#REF!</f>
        <v>#REF!</v>
      </c>
      <c r="S8" s="37" t="e">
        <f>#REF!</f>
        <v>#REF!</v>
      </c>
      <c r="T8" s="37" t="e">
        <f>#REF!</f>
        <v>#REF!</v>
      </c>
    </row>
    <row r="9" spans="2:20" ht="12.75">
      <c r="B9" s="12" t="s">
        <v>4</v>
      </c>
      <c r="C9" s="36" t="e">
        <f>ROUND(#REF!,-3)</f>
        <v>#REF!</v>
      </c>
      <c r="D9" s="36" t="e">
        <f>ROUND(#REF!,-3)</f>
        <v>#REF!</v>
      </c>
      <c r="E9" s="36" t="e">
        <f>ROUND(#REF!,-3)</f>
        <v>#REF!</v>
      </c>
      <c r="F9" s="36" t="e">
        <f>ROUND(#REF!,-3)</f>
        <v>#REF!</v>
      </c>
      <c r="G9" s="36" t="e">
        <f>ROUND(#REF!,-3)</f>
        <v>#REF!</v>
      </c>
      <c r="H9" s="36" t="e">
        <f>ROUND(#REF!,-3)</f>
        <v>#REF!</v>
      </c>
      <c r="I9" s="36" t="e">
        <f>ROUND(#REF!,-3)</f>
        <v>#REF!</v>
      </c>
      <c r="J9" s="36" t="e">
        <f>ROUND(#REF!,-3)</f>
        <v>#REF!</v>
      </c>
      <c r="K9" s="36" t="e">
        <f>ROUND(#REF!,-3)</f>
        <v>#REF!</v>
      </c>
      <c r="L9" s="36" t="e">
        <f>ROUND(#REF!,-3)</f>
        <v>#REF!</v>
      </c>
      <c r="M9" s="90" t="e">
        <f t="shared" si="0"/>
        <v>#REF!</v>
      </c>
      <c r="N9" s="90">
        <v>0.009803921568627416</v>
      </c>
      <c r="O9" s="53" t="e">
        <f t="shared" si="1"/>
        <v>#REF!</v>
      </c>
      <c r="P9" s="63"/>
      <c r="Q9" s="63"/>
      <c r="R9" s="7" t="e">
        <f>#REF!</f>
        <v>#REF!</v>
      </c>
      <c r="S9" s="37" t="e">
        <f>#REF!</f>
        <v>#REF!</v>
      </c>
      <c r="T9" s="37" t="e">
        <f>#REF!</f>
        <v>#REF!</v>
      </c>
    </row>
    <row r="10" spans="2:20" ht="12.75">
      <c r="B10" s="12" t="s">
        <v>0</v>
      </c>
      <c r="C10" s="36" t="e">
        <f>ROUND(#REF!,-3)</f>
        <v>#REF!</v>
      </c>
      <c r="D10" s="36" t="e">
        <f>ROUND(#REF!,-3)</f>
        <v>#REF!</v>
      </c>
      <c r="E10" s="36" t="e">
        <f>ROUND(#REF!,-3)</f>
        <v>#REF!</v>
      </c>
      <c r="F10" s="36" t="e">
        <f>ROUND(#REF!,-3)</f>
        <v>#REF!</v>
      </c>
      <c r="G10" s="36" t="e">
        <f>ROUND(#REF!,-3)</f>
        <v>#REF!</v>
      </c>
      <c r="H10" s="36" t="e">
        <f>ROUND(#REF!,-3)</f>
        <v>#REF!</v>
      </c>
      <c r="I10" s="36" t="e">
        <f>ROUND(#REF!,-3)</f>
        <v>#REF!</v>
      </c>
      <c r="J10" s="36" t="e">
        <f>ROUND(#REF!,-3)</f>
        <v>#REF!</v>
      </c>
      <c r="K10" s="36" t="e">
        <f>ROUND(#REF!,-3)</f>
        <v>#REF!</v>
      </c>
      <c r="L10" s="36" t="e">
        <f>ROUND(#REF!,-3)</f>
        <v>#REF!</v>
      </c>
      <c r="M10" s="90" t="e">
        <f t="shared" si="0"/>
        <v>#REF!</v>
      </c>
      <c r="N10" s="90">
        <v>0.04474002418379697</v>
      </c>
      <c r="O10" s="53" t="e">
        <f t="shared" si="1"/>
        <v>#REF!</v>
      </c>
      <c r="P10" s="63"/>
      <c r="Q10" s="63"/>
      <c r="R10" s="7" t="e">
        <f>#REF!</f>
        <v>#REF!</v>
      </c>
      <c r="S10" s="37" t="e">
        <f>#REF!</f>
        <v>#REF!</v>
      </c>
      <c r="T10" s="37" t="e">
        <f>#REF!</f>
        <v>#REF!</v>
      </c>
    </row>
    <row r="11" spans="2:20" ht="12.75">
      <c r="B11" s="12" t="s">
        <v>13</v>
      </c>
      <c r="C11" s="36" t="e">
        <f>ROUND(#REF!,-3)</f>
        <v>#REF!</v>
      </c>
      <c r="D11" s="36" t="e">
        <f>ROUND(#REF!,-3)</f>
        <v>#REF!</v>
      </c>
      <c r="E11" s="36" t="e">
        <f>ROUND(#REF!,-3)</f>
        <v>#REF!</v>
      </c>
      <c r="F11" s="36" t="e">
        <f>ROUND(#REF!,-3)</f>
        <v>#REF!</v>
      </c>
      <c r="G11" s="36" t="e">
        <f>ROUND(#REF!,-3)</f>
        <v>#REF!</v>
      </c>
      <c r="H11" s="36" t="e">
        <f>ROUND(#REF!,-3)</f>
        <v>#REF!</v>
      </c>
      <c r="I11" s="36" t="e">
        <f>ROUND(#REF!,-3)</f>
        <v>#REF!</v>
      </c>
      <c r="J11" s="36" t="e">
        <f>ROUND(#REF!,-3)</f>
        <v>#REF!</v>
      </c>
      <c r="K11" s="36" t="e">
        <f>ROUND(#REF!,-3)</f>
        <v>#REF!</v>
      </c>
      <c r="L11" s="36" t="e">
        <f>ROUND(#REF!,-3)</f>
        <v>#REF!</v>
      </c>
      <c r="M11" s="90" t="e">
        <f t="shared" si="0"/>
        <v>#REF!</v>
      </c>
      <c r="N11" s="90">
        <v>0.00867052023121384</v>
      </c>
      <c r="O11" s="53" t="e">
        <f t="shared" si="1"/>
        <v>#REF!</v>
      </c>
      <c r="P11" s="63"/>
      <c r="Q11" s="53">
        <v>0.028</v>
      </c>
      <c r="R11" s="7" t="e">
        <f>#REF!</f>
        <v>#REF!</v>
      </c>
      <c r="S11" s="37" t="e">
        <f>#REF!</f>
        <v>#REF!</v>
      </c>
      <c r="T11" s="37" t="e">
        <f>#REF!</f>
        <v>#REF!</v>
      </c>
    </row>
    <row r="12" spans="2:20" ht="12.75">
      <c r="B12" s="12" t="s">
        <v>1</v>
      </c>
      <c r="C12" s="36" t="e">
        <f>ROUND(#REF!,-3)</f>
        <v>#REF!</v>
      </c>
      <c r="D12" s="36" t="e">
        <f>ROUND(#REF!,-3)</f>
        <v>#REF!</v>
      </c>
      <c r="E12" s="36" t="e">
        <f>ROUND(#REF!,-3)</f>
        <v>#REF!</v>
      </c>
      <c r="F12" s="36" t="e">
        <f>ROUND(#REF!,-3)</f>
        <v>#REF!</v>
      </c>
      <c r="G12" s="36" t="e">
        <f>ROUND(#REF!,-3)</f>
        <v>#REF!</v>
      </c>
      <c r="H12" s="36" t="e">
        <f>ROUND(#REF!,-3)</f>
        <v>#REF!</v>
      </c>
      <c r="I12" s="36" t="e">
        <f>ROUND(#REF!,-3)</f>
        <v>#REF!</v>
      </c>
      <c r="J12" s="36" t="e">
        <f>ROUND(#REF!,-3)</f>
        <v>#REF!</v>
      </c>
      <c r="K12" s="36" t="e">
        <f>ROUND(#REF!,-3)</f>
        <v>#REF!</v>
      </c>
      <c r="L12" s="36" t="e">
        <f>ROUND(#REF!,-3)</f>
        <v>#REF!</v>
      </c>
      <c r="M12" s="90" t="e">
        <f t="shared" si="0"/>
        <v>#REF!</v>
      </c>
      <c r="N12" s="90">
        <v>0.028372591006424086</v>
      </c>
      <c r="O12" s="53" t="e">
        <f t="shared" si="1"/>
        <v>#REF!</v>
      </c>
      <c r="P12" s="63"/>
      <c r="Q12" s="53">
        <v>-0.02</v>
      </c>
      <c r="R12" s="7" t="e">
        <f>#REF!</f>
        <v>#REF!</v>
      </c>
      <c r="S12" s="38" t="e">
        <f>#REF!</f>
        <v>#REF!</v>
      </c>
      <c r="T12" s="37" t="e">
        <f>#REF!</f>
        <v>#REF!</v>
      </c>
    </row>
    <row r="13" spans="2:20" ht="12.75">
      <c r="B13" s="12" t="s">
        <v>23</v>
      </c>
      <c r="C13" s="36" t="e">
        <f>ROUND(#REF!,-3)</f>
        <v>#REF!</v>
      </c>
      <c r="D13" s="36" t="e">
        <f>ROUND(#REF!,-3)</f>
        <v>#REF!</v>
      </c>
      <c r="E13" s="36" t="e">
        <f>ROUND(#REF!,-3)</f>
        <v>#REF!</v>
      </c>
      <c r="F13" s="36" t="e">
        <f>ROUND(#REF!,-3)</f>
        <v>#REF!</v>
      </c>
      <c r="G13" s="36" t="e">
        <f>ROUND(#REF!,-3)</f>
        <v>#REF!</v>
      </c>
      <c r="H13" s="36" t="e">
        <f>ROUND(#REF!,-3)</f>
        <v>#REF!</v>
      </c>
      <c r="I13" s="36" t="e">
        <f>ROUND(#REF!,-3)</f>
        <v>#REF!</v>
      </c>
      <c r="J13" s="36" t="e">
        <f>ROUND(#REF!,-3)</f>
        <v>#REF!</v>
      </c>
      <c r="K13" s="36" t="e">
        <f>ROUND(#REF!,-3)</f>
        <v>#REF!</v>
      </c>
      <c r="L13" s="36" t="e">
        <f>ROUND(#REF!,-3)</f>
        <v>#REF!</v>
      </c>
      <c r="M13" s="90" t="e">
        <f t="shared" si="0"/>
        <v>#REF!</v>
      </c>
      <c r="N13" s="90">
        <v>0.001676914477361624</v>
      </c>
      <c r="O13" s="53" t="e">
        <f t="shared" si="1"/>
        <v>#REF!</v>
      </c>
      <c r="P13" s="63"/>
      <c r="Q13" s="63"/>
      <c r="R13" s="7" t="e">
        <f>#REF!</f>
        <v>#REF!</v>
      </c>
      <c r="S13" s="37" t="e">
        <f>#REF!</f>
        <v>#REF!</v>
      </c>
      <c r="T13" s="37" t="e">
        <f>#REF!</f>
        <v>#REF!</v>
      </c>
    </row>
    <row r="14" spans="2:20" ht="12.75">
      <c r="B14" s="12" t="s">
        <v>11</v>
      </c>
      <c r="C14" s="36" t="e">
        <f>ROUND(#REF!,-3)</f>
        <v>#REF!</v>
      </c>
      <c r="D14" s="36" t="e">
        <f>ROUND(#REF!,-3)</f>
        <v>#REF!</v>
      </c>
      <c r="E14" s="36" t="e">
        <f>ROUND(#REF!,-3)</f>
        <v>#REF!</v>
      </c>
      <c r="F14" s="36" t="e">
        <f>ROUND(#REF!,-3)</f>
        <v>#REF!</v>
      </c>
      <c r="G14" s="36" t="e">
        <f>ROUND(#REF!,-3)</f>
        <v>#REF!</v>
      </c>
      <c r="H14" s="36" t="e">
        <f>ROUND(#REF!,-3)</f>
        <v>#REF!</v>
      </c>
      <c r="I14" s="36" t="e">
        <f>ROUND(#REF!,-3)</f>
        <v>#REF!</v>
      </c>
      <c r="J14" s="36" t="e">
        <f>ROUND(#REF!,-3)</f>
        <v>#REF!</v>
      </c>
      <c r="K14" s="36" t="e">
        <f>ROUND(#REF!,-3)</f>
        <v>#REF!</v>
      </c>
      <c r="L14" s="36" t="e">
        <f>ROUND(#REF!,-3)</f>
        <v>#REF!</v>
      </c>
      <c r="M14" s="103" t="e">
        <f t="shared" si="0"/>
        <v>#REF!</v>
      </c>
      <c r="N14" s="90">
        <v>0.009714285714285786</v>
      </c>
      <c r="O14" s="53" t="e">
        <f t="shared" si="1"/>
        <v>#REF!</v>
      </c>
      <c r="P14" s="63"/>
      <c r="Q14" s="63"/>
      <c r="R14" s="7" t="e">
        <f>#REF!</f>
        <v>#REF!</v>
      </c>
      <c r="S14" s="37" t="e">
        <f>#REF!</f>
        <v>#REF!</v>
      </c>
      <c r="T14" s="37" t="e">
        <f>#REF!</f>
        <v>#REF!</v>
      </c>
    </row>
    <row r="15" spans="2:20" s="3" customFormat="1" ht="12.75">
      <c r="B15" s="12" t="s">
        <v>6</v>
      </c>
      <c r="C15" s="36" t="e">
        <f>ROUND(#REF!,-3)</f>
        <v>#REF!</v>
      </c>
      <c r="D15" s="36" t="e">
        <f>ROUND(#REF!,-3)</f>
        <v>#REF!</v>
      </c>
      <c r="E15" s="36" t="e">
        <f>ROUND(#REF!,-3)</f>
        <v>#REF!</v>
      </c>
      <c r="F15" s="36" t="e">
        <f>ROUND(#REF!,-3)</f>
        <v>#REF!</v>
      </c>
      <c r="G15" s="36" t="e">
        <f>ROUND(#REF!,-3)</f>
        <v>#REF!</v>
      </c>
      <c r="H15" s="36" t="e">
        <f>ROUND(#REF!,-3)</f>
        <v>#REF!</v>
      </c>
      <c r="I15" s="36" t="e">
        <f>ROUND(#REF!,-3)</f>
        <v>#REF!</v>
      </c>
      <c r="J15" s="36" t="e">
        <f>ROUND(#REF!,-3)</f>
        <v>#REF!</v>
      </c>
      <c r="K15" s="36" t="e">
        <f>ROUND(#REF!,-3)</f>
        <v>#REF!</v>
      </c>
      <c r="L15" s="36" t="e">
        <f>ROUND(#REF!,-3)</f>
        <v>#REF!</v>
      </c>
      <c r="M15" s="103" t="e">
        <f t="shared" si="0"/>
        <v>#REF!</v>
      </c>
      <c r="N15" s="90">
        <v>0.0057729313662604476</v>
      </c>
      <c r="O15" s="53" t="e">
        <f t="shared" si="1"/>
        <v>#REF!</v>
      </c>
      <c r="P15" s="63"/>
      <c r="Q15" s="63"/>
      <c r="R15" s="44" t="e">
        <f>#REF!</f>
        <v>#REF!</v>
      </c>
      <c r="S15" s="37" t="e">
        <f>#REF!</f>
        <v>#REF!</v>
      </c>
      <c r="T15" s="49" t="e">
        <f>#REF!</f>
        <v>#REF!</v>
      </c>
    </row>
    <row r="16" spans="2:20" ht="12.75">
      <c r="B16" s="12" t="s">
        <v>3</v>
      </c>
      <c r="C16" s="36" t="e">
        <f>ROUND(#REF!,-3)</f>
        <v>#REF!</v>
      </c>
      <c r="D16" s="36" t="e">
        <f>ROUND(#REF!,-3)</f>
        <v>#REF!</v>
      </c>
      <c r="E16" s="36" t="e">
        <f>ROUND(#REF!,-3)</f>
        <v>#REF!</v>
      </c>
      <c r="F16" s="36" t="e">
        <f>ROUND(#REF!,-3)</f>
        <v>#REF!</v>
      </c>
      <c r="G16" s="36" t="e">
        <f>ROUND(#REF!,-3)</f>
        <v>#REF!</v>
      </c>
      <c r="H16" s="36" t="e">
        <f>#REF!</f>
        <v>#REF!</v>
      </c>
      <c r="I16" s="36" t="e">
        <f>ROUND(#REF!,-3)</f>
        <v>#REF!</v>
      </c>
      <c r="J16" s="36" t="e">
        <f>ROUND(#REF!,-3)</f>
        <v>#REF!</v>
      </c>
      <c r="K16" s="36" t="e">
        <f>ROUND(#REF!,-3)</f>
        <v>#REF!</v>
      </c>
      <c r="L16" s="36" t="e">
        <f>ROUND(#REF!,-3)</f>
        <v>#REF!</v>
      </c>
      <c r="M16" s="90" t="e">
        <f t="shared" si="0"/>
        <v>#REF!</v>
      </c>
      <c r="N16" s="90">
        <v>0.003236245954692629</v>
      </c>
      <c r="O16" s="53" t="e">
        <f t="shared" si="1"/>
        <v>#REF!</v>
      </c>
      <c r="P16" s="63"/>
      <c r="Q16" s="63"/>
      <c r="R16" s="7" t="e">
        <f>#REF!</f>
        <v>#REF!</v>
      </c>
      <c r="S16" s="37" t="e">
        <f>#REF!</f>
        <v>#REF!</v>
      </c>
      <c r="T16" s="37" t="e">
        <f>#REF!</f>
        <v>#REF!</v>
      </c>
    </row>
    <row r="17" spans="2:20" ht="12.75">
      <c r="B17" s="12" t="s">
        <v>14</v>
      </c>
      <c r="C17" s="36" t="e">
        <f>ROUND(#REF!,-3)</f>
        <v>#REF!</v>
      </c>
      <c r="D17" s="36" t="e">
        <f>ROUND(#REF!,-3)</f>
        <v>#REF!</v>
      </c>
      <c r="E17" s="36" t="e">
        <f>ROUND(#REF!,-3)</f>
        <v>#REF!</v>
      </c>
      <c r="F17" s="36" t="e">
        <f>ROUND(#REF!,-3)</f>
        <v>#REF!</v>
      </c>
      <c r="G17" s="36" t="e">
        <f>ROUND(#REF!,-3)</f>
        <v>#REF!</v>
      </c>
      <c r="H17" s="36" t="e">
        <f>ROUND(#REF!,-3)</f>
        <v>#REF!</v>
      </c>
      <c r="I17" s="36" t="e">
        <f>ROUND(#REF!,-3)</f>
        <v>#REF!</v>
      </c>
      <c r="J17" s="36" t="e">
        <f>ROUND(#REF!,-3)</f>
        <v>#REF!</v>
      </c>
      <c r="K17" s="36" t="e">
        <f>ROUND(#REF!,-3)</f>
        <v>#REF!</v>
      </c>
      <c r="L17" s="36" t="e">
        <f>ROUND(#REF!,-3)</f>
        <v>#REF!</v>
      </c>
      <c r="M17" s="90" t="e">
        <f t="shared" si="0"/>
        <v>#REF!</v>
      </c>
      <c r="N17" s="90">
        <v>0.05923125393824824</v>
      </c>
      <c r="O17" s="53" t="e">
        <f t="shared" si="1"/>
        <v>#REF!</v>
      </c>
      <c r="P17" s="63"/>
      <c r="Q17" s="63"/>
      <c r="R17" s="7" t="e">
        <f>#REF!</f>
        <v>#REF!</v>
      </c>
      <c r="S17" s="37" t="e">
        <f>#REF!</f>
        <v>#REF!</v>
      </c>
      <c r="T17" s="37" t="e">
        <f>#REF!</f>
        <v>#REF!</v>
      </c>
    </row>
    <row r="18" spans="2:20" ht="12.75">
      <c r="B18" s="12" t="s">
        <v>7</v>
      </c>
      <c r="C18" s="36" t="e">
        <f>ROUND(#REF!,-3)</f>
        <v>#REF!</v>
      </c>
      <c r="D18" s="36" t="e">
        <f>ROUND(#REF!,-3)</f>
        <v>#REF!</v>
      </c>
      <c r="E18" s="36" t="e">
        <f>ROUND(#REF!,-3)</f>
        <v>#REF!</v>
      </c>
      <c r="F18" s="36" t="e">
        <f>ROUND(#REF!,-3)</f>
        <v>#REF!</v>
      </c>
      <c r="G18" s="36" t="e">
        <f>ROUND(#REF!,-3)</f>
        <v>#REF!</v>
      </c>
      <c r="H18" s="36" t="e">
        <f>ROUND(#REF!,-3)</f>
        <v>#REF!</v>
      </c>
      <c r="I18" s="36" t="e">
        <f>ROUND(#REF!,-3)</f>
        <v>#REF!</v>
      </c>
      <c r="J18" s="36" t="e">
        <f>ROUND(#REF!,-3)</f>
        <v>#REF!</v>
      </c>
      <c r="K18" s="36" t="e">
        <f>ROUND(#REF!,-3)</f>
        <v>#REF!</v>
      </c>
      <c r="L18" s="36" t="e">
        <f>ROUND(#REF!,-3)</f>
        <v>#REF!</v>
      </c>
      <c r="M18" s="90" t="e">
        <f t="shared" si="0"/>
        <v>#REF!</v>
      </c>
      <c r="N18" s="90">
        <v>0.06</v>
      </c>
      <c r="O18" s="53" t="e">
        <f t="shared" si="1"/>
        <v>#REF!</v>
      </c>
      <c r="P18" s="63"/>
      <c r="Q18" s="63"/>
      <c r="R18" s="7" t="e">
        <f>#REF!</f>
        <v>#REF!</v>
      </c>
      <c r="S18" s="38" t="e">
        <f>#REF!</f>
        <v>#REF!</v>
      </c>
      <c r="T18" s="37" t="e">
        <f>#REF!</f>
        <v>#REF!</v>
      </c>
    </row>
    <row r="19" spans="2:20" ht="12.75">
      <c r="B19" s="12" t="s">
        <v>12</v>
      </c>
      <c r="C19" s="36" t="e">
        <f>ROUND(#REF!,-3)</f>
        <v>#REF!</v>
      </c>
      <c r="D19" s="36" t="e">
        <f>ROUND(#REF!,-3)</f>
        <v>#REF!</v>
      </c>
      <c r="E19" s="36" t="e">
        <f>ROUND(#REF!,-3)</f>
        <v>#REF!</v>
      </c>
      <c r="F19" s="36" t="e">
        <f>ROUND(#REF!,-3)</f>
        <v>#REF!</v>
      </c>
      <c r="G19" s="36" t="e">
        <f>ROUND(#REF!,-3)</f>
        <v>#REF!</v>
      </c>
      <c r="H19" s="36" t="e">
        <f>ROUND(#REF!,-3)</f>
        <v>#REF!</v>
      </c>
      <c r="I19" s="36" t="e">
        <f>ROUND(#REF!,-3)</f>
        <v>#REF!</v>
      </c>
      <c r="J19" s="36" t="e">
        <f>ROUND(#REF!,-3)</f>
        <v>#REF!</v>
      </c>
      <c r="K19" s="36" t="e">
        <f>ROUND(#REF!,-3)</f>
        <v>#REF!</v>
      </c>
      <c r="L19" s="36" t="e">
        <f>ROUND(#REF!,-3)</f>
        <v>#REF!</v>
      </c>
      <c r="M19" s="103" t="e">
        <f t="shared" si="0"/>
        <v>#REF!</v>
      </c>
      <c r="N19" s="90">
        <v>0.04159292035398221</v>
      </c>
      <c r="O19" s="53" t="e">
        <f t="shared" si="1"/>
        <v>#REF!</v>
      </c>
      <c r="P19" s="63"/>
      <c r="Q19" s="63"/>
      <c r="R19" s="7" t="e">
        <f>#REF!</f>
        <v>#REF!</v>
      </c>
      <c r="S19" s="37" t="e">
        <f>#REF!</f>
        <v>#REF!</v>
      </c>
      <c r="T19" s="37" t="e">
        <f>#REF!</f>
        <v>#REF!</v>
      </c>
    </row>
    <row r="20" spans="2:20" ht="12.75">
      <c r="B20" s="12" t="s">
        <v>8</v>
      </c>
      <c r="C20" s="36" t="e">
        <f>ROUND(#REF!,-3)</f>
        <v>#REF!</v>
      </c>
      <c r="D20" s="36" t="e">
        <f>ROUND(#REF!,-3)</f>
        <v>#REF!</v>
      </c>
      <c r="E20" s="36" t="e">
        <f>ROUND(#REF!,-3)</f>
        <v>#REF!</v>
      </c>
      <c r="F20" s="36" t="e">
        <f>ROUND(#REF!,-3)</f>
        <v>#REF!</v>
      </c>
      <c r="G20" s="36" t="e">
        <f>ROUND(#REF!,-3)</f>
        <v>#REF!</v>
      </c>
      <c r="H20" s="36" t="e">
        <f>ROUND(#REF!,-3)</f>
        <v>#REF!</v>
      </c>
      <c r="I20" s="36" t="e">
        <f>ROUND(#REF!,-3)</f>
        <v>#REF!</v>
      </c>
      <c r="J20" s="36" t="e">
        <f>ROUND(#REF!,-3)</f>
        <v>#REF!</v>
      </c>
      <c r="K20" s="36" t="e">
        <f>ROUND(#REF!,-3)</f>
        <v>#REF!</v>
      </c>
      <c r="L20" s="36" t="e">
        <f>ROUND(#REF!,-3)</f>
        <v>#REF!</v>
      </c>
      <c r="M20" s="103" t="e">
        <f t="shared" si="0"/>
        <v>#REF!</v>
      </c>
      <c r="N20" s="90">
        <v>0.0531561461794019</v>
      </c>
      <c r="O20" s="53" t="e">
        <f t="shared" si="1"/>
        <v>#REF!</v>
      </c>
      <c r="P20" s="63"/>
      <c r="Q20" s="63">
        <v>0.05</v>
      </c>
      <c r="R20" s="7" t="e">
        <f>#REF!</f>
        <v>#REF!</v>
      </c>
      <c r="S20" s="37" t="e">
        <f>#REF!</f>
        <v>#REF!</v>
      </c>
      <c r="T20" s="37" t="e">
        <f>#REF!</f>
        <v>#REF!</v>
      </c>
    </row>
    <row r="21" spans="2:20" s="112" customFormat="1" ht="24.75" customHeight="1">
      <c r="B21" s="106" t="s">
        <v>30</v>
      </c>
      <c r="C21" s="107"/>
      <c r="D21" s="106"/>
      <c r="E21" s="106"/>
      <c r="F21" s="108" t="e">
        <f>AVERAGE(F5:F20)</f>
        <v>#REF!</v>
      </c>
      <c r="G21" s="108" t="e">
        <f>AVERAGE(G5:G20)</f>
        <v>#REF!</v>
      </c>
      <c r="H21" s="108" t="e">
        <f>AVERAGE(H5:H20)</f>
        <v>#REF!</v>
      </c>
      <c r="I21" s="108" t="e">
        <f>AVERAGE(I5:I20)</f>
        <v>#REF!</v>
      </c>
      <c r="J21" s="108" t="e">
        <f>AVERAGE(J5:J20)</f>
        <v>#REF!</v>
      </c>
      <c r="K21" s="108"/>
      <c r="L21" s="108"/>
      <c r="M21" s="89" t="e">
        <f>AVERAGE(M5:M20)</f>
        <v>#REF!</v>
      </c>
      <c r="N21" s="89">
        <v>0.025168567306466712</v>
      </c>
      <c r="O21" s="109" t="e">
        <f>AVERAGE(O5:O20)</f>
        <v>#REF!</v>
      </c>
      <c r="P21" s="109"/>
      <c r="Q21" s="96">
        <v>0.006</v>
      </c>
      <c r="R21" s="110" t="e">
        <f>AVERAGE(R5:R20)</f>
        <v>#REF!</v>
      </c>
      <c r="S21" s="111" t="e">
        <f>SUM(S5:S20)</f>
        <v>#REF!</v>
      </c>
      <c r="T21" s="111" t="e">
        <f>SUM(T5:T20)</f>
        <v>#REF!</v>
      </c>
    </row>
    <row r="23" spans="13:20" ht="12.75">
      <c r="M23" s="105" t="s">
        <v>18</v>
      </c>
      <c r="T23" s="2"/>
    </row>
    <row r="24" spans="2:20" ht="12.75">
      <c r="B24" s="22" t="s">
        <v>34</v>
      </c>
      <c r="C24" s="22"/>
      <c r="D24" s="22"/>
      <c r="E24" s="22"/>
      <c r="F24" s="4"/>
      <c r="G24" s="8"/>
      <c r="H24" s="8"/>
      <c r="I24" s="8"/>
      <c r="M24" s="158" t="s">
        <v>127</v>
      </c>
      <c r="N24" s="158"/>
      <c r="O24" s="2" t="e">
        <f>T21+S21</f>
        <v>#REF!</v>
      </c>
      <c r="T24" s="2"/>
    </row>
    <row r="25" spans="2:20" ht="12.75">
      <c r="B25" s="25" t="s">
        <v>31</v>
      </c>
      <c r="C25" s="25"/>
      <c r="D25" s="25"/>
      <c r="E25" s="25"/>
      <c r="F25" s="25"/>
      <c r="G25" s="8"/>
      <c r="H25" s="8"/>
      <c r="I25" s="8"/>
      <c r="M25" s="158"/>
      <c r="N25" s="158"/>
      <c r="T25" s="2"/>
    </row>
    <row r="26" spans="2:9" ht="12.75">
      <c r="B26" s="26" t="s">
        <v>32</v>
      </c>
      <c r="C26" s="26"/>
      <c r="D26" s="26"/>
      <c r="E26" s="26"/>
      <c r="F26" s="26"/>
      <c r="I26" s="55"/>
    </row>
    <row r="27" spans="2:6" ht="12.75">
      <c r="B27" s="47" t="s">
        <v>33</v>
      </c>
      <c r="C27" s="47"/>
      <c r="D27" s="47"/>
      <c r="E27" s="47"/>
      <c r="F27" s="47"/>
    </row>
  </sheetData>
  <sheetProtection/>
  <mergeCells count="2">
    <mergeCell ref="M24:N24"/>
    <mergeCell ref="M25:N25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Q27"/>
  <sheetViews>
    <sheetView rightToLeft="1" zoomScalePageLayoutView="0" workbookViewId="0" topLeftCell="A10">
      <selection activeCell="K5" sqref="K5:K21"/>
    </sheetView>
  </sheetViews>
  <sheetFormatPr defaultColWidth="9.140625" defaultRowHeight="12.75"/>
  <cols>
    <col min="1" max="1" width="5.140625" style="0" customWidth="1"/>
    <col min="2" max="4" width="11.8515625" style="0" customWidth="1"/>
    <col min="5" max="7" width="11.8515625" style="0" hidden="1" customWidth="1"/>
    <col min="8" max="8" width="16.00390625" style="0" hidden="1" customWidth="1"/>
    <col min="9" max="9" width="13.28125" style="0" hidden="1" customWidth="1"/>
    <col min="10" max="11" width="13.28125" style="0" customWidth="1"/>
    <col min="12" max="12" width="12.00390625" style="0" customWidth="1"/>
    <col min="13" max="15" width="10.28125" style="0" customWidth="1"/>
    <col min="16" max="16" width="10.140625" style="0" customWidth="1"/>
    <col min="17" max="17" width="10.7109375" style="0" customWidth="1"/>
  </cols>
  <sheetData>
    <row r="4" spans="2:17" ht="60">
      <c r="B4" s="11" t="s">
        <v>9</v>
      </c>
      <c r="C4" s="11" t="s">
        <v>113</v>
      </c>
      <c r="D4" s="11" t="s">
        <v>102</v>
      </c>
      <c r="E4" s="11" t="s">
        <v>90</v>
      </c>
      <c r="F4" s="11" t="s">
        <v>54</v>
      </c>
      <c r="G4" s="11" t="s">
        <v>38</v>
      </c>
      <c r="H4" s="11" t="s">
        <v>38</v>
      </c>
      <c r="I4" s="11" t="s">
        <v>41</v>
      </c>
      <c r="J4" s="11" t="s">
        <v>114</v>
      </c>
      <c r="K4" s="11" t="s">
        <v>5</v>
      </c>
      <c r="L4" s="62" t="s">
        <v>118</v>
      </c>
      <c r="M4" s="11" t="s">
        <v>15</v>
      </c>
      <c r="N4" s="11" t="s">
        <v>119</v>
      </c>
      <c r="O4" s="11" t="s">
        <v>121</v>
      </c>
      <c r="P4" s="11" t="s">
        <v>115</v>
      </c>
      <c r="Q4" s="11" t="s">
        <v>120</v>
      </c>
    </row>
    <row r="5" spans="2:17" ht="12.75">
      <c r="B5" s="12" t="s">
        <v>17</v>
      </c>
      <c r="C5" s="36" t="e">
        <f>ROUND(#REF!,-3)</f>
        <v>#REF!</v>
      </c>
      <c r="D5" s="36" t="e">
        <f>ROUND(#REF!,-3)</f>
        <v>#REF!</v>
      </c>
      <c r="E5" s="36" t="e">
        <f>ROUND(#REF!,-3)</f>
        <v>#REF!</v>
      </c>
      <c r="F5" s="36" t="e">
        <f>ROUND(#REF!,-3)</f>
        <v>#REF!</v>
      </c>
      <c r="G5" s="36" t="e">
        <f>ROUND(#REF!,-3)</f>
        <v>#REF!</v>
      </c>
      <c r="H5" s="36" t="e">
        <f>ROUND(#REF!,-3)</f>
        <v>#REF!</v>
      </c>
      <c r="I5" s="36" t="e">
        <f>ROUND(#REF!,-3)</f>
        <v>#REF!</v>
      </c>
      <c r="J5" s="36" t="e">
        <f>ROUND(#REF!,-3)</f>
        <v>#REF!</v>
      </c>
      <c r="K5" s="90" t="e">
        <f>C5/D5-1</f>
        <v>#REF!</v>
      </c>
      <c r="L5" s="97">
        <v>0.04128902316213501</v>
      </c>
      <c r="M5" s="53" t="e">
        <f>C5/J5-1</f>
        <v>#REF!</v>
      </c>
      <c r="N5" s="63">
        <v>0.032</v>
      </c>
      <c r="O5" s="63"/>
      <c r="P5" s="7" t="e">
        <f>#REF!</f>
        <v>#REF!</v>
      </c>
      <c r="Q5" s="37" t="e">
        <f>#REF!</f>
        <v>#REF!</v>
      </c>
    </row>
    <row r="6" spans="2:17" ht="12.75">
      <c r="B6" s="12" t="s">
        <v>2</v>
      </c>
      <c r="C6" s="36" t="e">
        <f>ROUND(#REF!,-3)</f>
        <v>#REF!</v>
      </c>
      <c r="D6" s="36" t="e">
        <f>ROUND(#REF!,-3)</f>
        <v>#REF!</v>
      </c>
      <c r="E6" s="36" t="e">
        <f>ROUND(#REF!,-3)</f>
        <v>#REF!</v>
      </c>
      <c r="F6" s="36" t="e">
        <f>ROUND(#REF!,-3)</f>
        <v>#REF!</v>
      </c>
      <c r="G6" s="36" t="e">
        <f>ROUND(#REF!,-3)</f>
        <v>#REF!</v>
      </c>
      <c r="H6" s="36" t="e">
        <f>ROUND(#REF!,-3)</f>
        <v>#REF!</v>
      </c>
      <c r="I6" s="36" t="e">
        <f>ROUND(#REF!,-3)</f>
        <v>#REF!</v>
      </c>
      <c r="J6" s="36" t="e">
        <f>ROUND(#REF!,-3)</f>
        <v>#REF!</v>
      </c>
      <c r="K6" s="90" t="e">
        <f aca="true" t="shared" si="0" ref="K6:K20">C6/D6-1</f>
        <v>#REF!</v>
      </c>
      <c r="L6" s="77">
        <v>0.038123167155425186</v>
      </c>
      <c r="M6" s="53" t="e">
        <f aca="true" t="shared" si="1" ref="M6:M20">C6/J6-1</f>
        <v>#REF!</v>
      </c>
      <c r="N6" s="63">
        <v>0.085</v>
      </c>
      <c r="O6" s="63"/>
      <c r="P6" s="9" t="e">
        <f>#REF!</f>
        <v>#REF!</v>
      </c>
      <c r="Q6" s="38" t="e">
        <f>#REF!</f>
        <v>#REF!</v>
      </c>
    </row>
    <row r="7" spans="2:17" ht="12.75">
      <c r="B7" s="12" t="s">
        <v>10</v>
      </c>
      <c r="C7" s="36" t="e">
        <f>ROUND(#REF!,-3)</f>
        <v>#REF!</v>
      </c>
      <c r="D7" s="36" t="e">
        <f>ROUND(#REF!,-3)</f>
        <v>#REF!</v>
      </c>
      <c r="E7" s="36" t="e">
        <f>ROUND(#REF!,-3)</f>
        <v>#REF!</v>
      </c>
      <c r="F7" s="36" t="e">
        <f>ROUND(#REF!,-3)</f>
        <v>#REF!</v>
      </c>
      <c r="G7" s="36" t="e">
        <f>ROUND(#REF!,-3)</f>
        <v>#REF!</v>
      </c>
      <c r="H7" s="36" t="e">
        <f>ROUND(#REF!,-3)</f>
        <v>#REF!</v>
      </c>
      <c r="I7" s="36" t="e">
        <f>ROUND(#REF!,-3)</f>
        <v>#REF!</v>
      </c>
      <c r="J7" s="36" t="e">
        <f>ROUND(#REF!,-3)</f>
        <v>#REF!</v>
      </c>
      <c r="K7" s="90" t="e">
        <f t="shared" si="0"/>
        <v>#REF!</v>
      </c>
      <c r="L7" s="97">
        <v>0.04676616915422893</v>
      </c>
      <c r="M7" s="53" t="e">
        <f t="shared" si="1"/>
        <v>#REF!</v>
      </c>
      <c r="N7" s="63">
        <v>0.124</v>
      </c>
      <c r="O7" s="63"/>
      <c r="P7" s="7" t="e">
        <f>#REF!</f>
        <v>#REF!</v>
      </c>
      <c r="Q7" s="37" t="e">
        <f>#REF!</f>
        <v>#REF!</v>
      </c>
    </row>
    <row r="8" spans="2:17" ht="12.75">
      <c r="B8" s="12" t="s">
        <v>19</v>
      </c>
      <c r="C8" s="36" t="e">
        <f>ROUND(#REF!,-3)</f>
        <v>#REF!</v>
      </c>
      <c r="D8" s="36" t="e">
        <f>ROUND(#REF!,-3)</f>
        <v>#REF!</v>
      </c>
      <c r="E8" s="36" t="e">
        <f>ROUND(#REF!,-3)</f>
        <v>#REF!</v>
      </c>
      <c r="F8" s="36" t="e">
        <f>ROUND(#REF!,-3)</f>
        <v>#REF!</v>
      </c>
      <c r="G8" s="36" t="e">
        <f>ROUND(#REF!,-3)</f>
        <v>#REF!</v>
      </c>
      <c r="H8" s="36" t="e">
        <f>ROUND(#REF!,-3)</f>
        <v>#REF!</v>
      </c>
      <c r="I8" s="36" t="e">
        <f>ROUND(#REF!,-3)</f>
        <v>#REF!</v>
      </c>
      <c r="J8" s="36" t="e">
        <f>ROUND(#REF!,-3)</f>
        <v>#REF!</v>
      </c>
      <c r="K8" s="90" t="e">
        <f t="shared" si="0"/>
        <v>#REF!</v>
      </c>
      <c r="L8" s="97">
        <v>0.04008221993833505</v>
      </c>
      <c r="M8" s="53" t="e">
        <f t="shared" si="1"/>
        <v>#REF!</v>
      </c>
      <c r="N8" s="63">
        <v>0.122</v>
      </c>
      <c r="O8" s="63"/>
      <c r="P8" s="7" t="e">
        <f>#REF!</f>
        <v>#REF!</v>
      </c>
      <c r="Q8" s="37" t="e">
        <f>#REF!</f>
        <v>#REF!</v>
      </c>
    </row>
    <row r="9" spans="2:17" ht="12.75">
      <c r="B9" s="12" t="s">
        <v>4</v>
      </c>
      <c r="C9" s="36" t="e">
        <f>ROUND(#REF!,-3)</f>
        <v>#REF!</v>
      </c>
      <c r="D9" s="36" t="e">
        <f>ROUND(#REF!,-3)</f>
        <v>#REF!</v>
      </c>
      <c r="E9" s="36" t="e">
        <f>ROUND(#REF!,-3)</f>
        <v>#REF!</v>
      </c>
      <c r="F9" s="36" t="e">
        <f>ROUND(#REF!,-3)</f>
        <v>#REF!</v>
      </c>
      <c r="G9" s="36" t="e">
        <f>ROUND(#REF!,-3)</f>
        <v>#REF!</v>
      </c>
      <c r="H9" s="36" t="e">
        <f>ROUND(#REF!,-3)</f>
        <v>#REF!</v>
      </c>
      <c r="I9" s="36" t="e">
        <f>ROUND(#REF!,-3)</f>
        <v>#REF!</v>
      </c>
      <c r="J9" s="36" t="e">
        <f>ROUND(#REF!,-3)</f>
        <v>#REF!</v>
      </c>
      <c r="K9" s="90" t="e">
        <f t="shared" si="0"/>
        <v>#REF!</v>
      </c>
      <c r="L9" s="97">
        <v>0.029830197338228448</v>
      </c>
      <c r="M9" s="53" t="e">
        <f t="shared" si="1"/>
        <v>#REF!</v>
      </c>
      <c r="N9" s="63">
        <v>0.063</v>
      </c>
      <c r="O9" s="63"/>
      <c r="P9" s="7" t="e">
        <f>#REF!</f>
        <v>#REF!</v>
      </c>
      <c r="Q9" s="37" t="e">
        <f>#REF!</f>
        <v>#REF!</v>
      </c>
    </row>
    <row r="10" spans="2:17" ht="12.75">
      <c r="B10" s="12" t="s">
        <v>0</v>
      </c>
      <c r="C10" s="36" t="e">
        <f>ROUND(#REF!,-3)</f>
        <v>#REF!</v>
      </c>
      <c r="D10" s="36" t="e">
        <f>ROUND(#REF!,-3)</f>
        <v>#REF!</v>
      </c>
      <c r="E10" s="36" t="e">
        <f>ROUND(#REF!,-3)</f>
        <v>#REF!</v>
      </c>
      <c r="F10" s="36" t="e">
        <f>ROUND(#REF!,-3)</f>
        <v>#REF!</v>
      </c>
      <c r="G10" s="36" t="e">
        <f>ROUND(#REF!,-3)</f>
        <v>#REF!</v>
      </c>
      <c r="H10" s="36" t="e">
        <f>ROUND(#REF!,-3)</f>
        <v>#REF!</v>
      </c>
      <c r="I10" s="36" t="e">
        <f>ROUND(#REF!,-3)</f>
        <v>#REF!</v>
      </c>
      <c r="J10" s="36" t="e">
        <f>ROUND(#REF!,-3)</f>
        <v>#REF!</v>
      </c>
      <c r="K10" s="90" t="e">
        <f t="shared" si="0"/>
        <v>#REF!</v>
      </c>
      <c r="L10" s="97">
        <v>0.043533123028391074</v>
      </c>
      <c r="M10" s="53" t="e">
        <f t="shared" si="1"/>
        <v>#REF!</v>
      </c>
      <c r="N10" s="63">
        <v>0.042</v>
      </c>
      <c r="O10" s="63"/>
      <c r="P10" s="7" t="e">
        <f>#REF!</f>
        <v>#REF!</v>
      </c>
      <c r="Q10" s="37" t="e">
        <f>#REF!</f>
        <v>#REF!</v>
      </c>
    </row>
    <row r="11" spans="2:17" ht="12.75">
      <c r="B11" s="12" t="s">
        <v>13</v>
      </c>
      <c r="C11" s="36" t="e">
        <f>ROUND(#REF!,-3)</f>
        <v>#REF!</v>
      </c>
      <c r="D11" s="36" t="e">
        <f>ROUND(#REF!,-3)</f>
        <v>#REF!</v>
      </c>
      <c r="E11" s="36" t="e">
        <f>ROUND(#REF!,-3)</f>
        <v>#REF!</v>
      </c>
      <c r="F11" s="36" t="e">
        <f>ROUND(#REF!,-3)</f>
        <v>#REF!</v>
      </c>
      <c r="G11" s="36" t="e">
        <f>ROUND(#REF!,-3)</f>
        <v>#REF!</v>
      </c>
      <c r="H11" s="36" t="e">
        <f>ROUND(#REF!,-3)</f>
        <v>#REF!</v>
      </c>
      <c r="I11" s="36" t="e">
        <f>ROUND(#REF!,-3)</f>
        <v>#REF!</v>
      </c>
      <c r="J11" s="36" t="e">
        <f>ROUND(#REF!,-3)</f>
        <v>#REF!</v>
      </c>
      <c r="K11" s="90" t="e">
        <f t="shared" si="0"/>
        <v>#REF!</v>
      </c>
      <c r="L11" s="97">
        <v>0.034379671150971625</v>
      </c>
      <c r="M11" s="53" t="e">
        <f t="shared" si="1"/>
        <v>#REF!</v>
      </c>
      <c r="N11" s="63">
        <v>0.065</v>
      </c>
      <c r="O11" s="53">
        <v>0.05</v>
      </c>
      <c r="P11" s="7" t="e">
        <f>#REF!</f>
        <v>#REF!</v>
      </c>
      <c r="Q11" s="37" t="e">
        <f>#REF!</f>
        <v>#REF!</v>
      </c>
    </row>
    <row r="12" spans="2:17" ht="12.75">
      <c r="B12" s="12" t="s">
        <v>1</v>
      </c>
      <c r="C12" s="36" t="e">
        <f>ROUND(#REF!,-3)</f>
        <v>#REF!</v>
      </c>
      <c r="D12" s="36" t="e">
        <f>ROUND(#REF!,-3)</f>
        <v>#REF!</v>
      </c>
      <c r="E12" s="36" t="e">
        <f>ROUND(#REF!,-3)</f>
        <v>#REF!</v>
      </c>
      <c r="F12" s="36" t="e">
        <f>ROUND(#REF!,-3)</f>
        <v>#REF!</v>
      </c>
      <c r="G12" s="36" t="e">
        <f>ROUND(#REF!,-3)</f>
        <v>#REF!</v>
      </c>
      <c r="H12" s="36" t="e">
        <f>ROUND(#REF!,-3)</f>
        <v>#REF!</v>
      </c>
      <c r="I12" s="36" t="e">
        <f>ROUND(#REF!,-3)</f>
        <v>#REF!</v>
      </c>
      <c r="J12" s="36" t="e">
        <f>ROUND(#REF!,-3)</f>
        <v>#REF!</v>
      </c>
      <c r="K12" s="90" t="e">
        <f t="shared" si="0"/>
        <v>#REF!</v>
      </c>
      <c r="L12" s="97">
        <v>-0.06786427145708585</v>
      </c>
      <c r="M12" s="100" t="e">
        <f t="shared" si="1"/>
        <v>#REF!</v>
      </c>
      <c r="N12" s="101">
        <v>0.082</v>
      </c>
      <c r="O12" s="63">
        <v>0.047</v>
      </c>
      <c r="P12" s="7" t="e">
        <f>#REF!</f>
        <v>#REF!</v>
      </c>
      <c r="Q12" s="37" t="e">
        <f>#REF!</f>
        <v>#REF!</v>
      </c>
    </row>
    <row r="13" spans="2:17" ht="12.75">
      <c r="B13" s="12" t="s">
        <v>23</v>
      </c>
      <c r="C13" s="36" t="e">
        <f>ROUND(#REF!,-3)</f>
        <v>#REF!</v>
      </c>
      <c r="D13" s="36" t="e">
        <f>ROUND(#REF!,-3)</f>
        <v>#REF!</v>
      </c>
      <c r="E13" s="36" t="e">
        <f>ROUND(#REF!,-3)</f>
        <v>#REF!</v>
      </c>
      <c r="F13" s="36" t="e">
        <f>ROUND(#REF!,-3)</f>
        <v>#REF!</v>
      </c>
      <c r="G13" s="36" t="e">
        <f>ROUND(#REF!,-3)</f>
        <v>#REF!</v>
      </c>
      <c r="H13" s="36" t="e">
        <f>ROUND(#REF!,-3)</f>
        <v>#REF!</v>
      </c>
      <c r="I13" s="36" t="e">
        <f>ROUND(#REF!,-3)</f>
        <v>#REF!</v>
      </c>
      <c r="J13" s="36" t="e">
        <f>ROUND(#REF!,-3)</f>
        <v>#REF!</v>
      </c>
      <c r="K13" s="90" t="e">
        <f t="shared" si="0"/>
        <v>#REF!</v>
      </c>
      <c r="L13" s="97">
        <v>0.0371014492753623</v>
      </c>
      <c r="M13" s="53" t="e">
        <f t="shared" si="1"/>
        <v>#REF!</v>
      </c>
      <c r="N13" s="63">
        <v>0.075</v>
      </c>
      <c r="O13" s="63"/>
      <c r="P13" s="7" t="e">
        <f>#REF!</f>
        <v>#REF!</v>
      </c>
      <c r="Q13" s="37" t="e">
        <f>#REF!</f>
        <v>#REF!</v>
      </c>
    </row>
    <row r="14" spans="2:17" ht="12.75">
      <c r="B14" s="12" t="s">
        <v>11</v>
      </c>
      <c r="C14" s="36" t="e">
        <f>ROUND(#REF!,-3)</f>
        <v>#REF!</v>
      </c>
      <c r="D14" s="36" t="e">
        <f>ROUND(#REF!,-3)</f>
        <v>#REF!</v>
      </c>
      <c r="E14" s="36" t="e">
        <f>ROUND(#REF!,-3)</f>
        <v>#REF!</v>
      </c>
      <c r="F14" s="36" t="e">
        <f>ROUND(#REF!,-3)</f>
        <v>#REF!</v>
      </c>
      <c r="G14" s="36" t="e">
        <f>ROUND(#REF!,-3)</f>
        <v>#REF!</v>
      </c>
      <c r="H14" s="36" t="e">
        <f>ROUND(#REF!,-3)</f>
        <v>#REF!</v>
      </c>
      <c r="I14" s="36" t="e">
        <f>ROUND(#REF!,-3)</f>
        <v>#REF!</v>
      </c>
      <c r="J14" s="36" t="e">
        <f>ROUND(#REF!,-3)</f>
        <v>#REF!</v>
      </c>
      <c r="K14" s="90" t="e">
        <f t="shared" si="0"/>
        <v>#REF!</v>
      </c>
      <c r="L14" s="97">
        <v>0.024590163934426146</v>
      </c>
      <c r="M14" s="53" t="e">
        <f t="shared" si="1"/>
        <v>#REF!</v>
      </c>
      <c r="N14" s="63">
        <v>0.069</v>
      </c>
      <c r="O14" s="63"/>
      <c r="P14" s="7" t="e">
        <f>#REF!</f>
        <v>#REF!</v>
      </c>
      <c r="Q14" s="37" t="e">
        <f>#REF!</f>
        <v>#REF!</v>
      </c>
    </row>
    <row r="15" spans="2:17" s="3" customFormat="1" ht="12.75">
      <c r="B15" s="12" t="s">
        <v>6</v>
      </c>
      <c r="C15" s="36" t="e">
        <f>ROUND(#REF!,-3)</f>
        <v>#REF!</v>
      </c>
      <c r="D15" s="36" t="e">
        <f>ROUND(#REF!,-3)</f>
        <v>#REF!</v>
      </c>
      <c r="E15" s="36" t="e">
        <f>ROUND(#REF!,-3)</f>
        <v>#REF!</v>
      </c>
      <c r="F15" s="36" t="e">
        <f>ROUND(#REF!,-3)</f>
        <v>#REF!</v>
      </c>
      <c r="G15" s="36" t="e">
        <f>ROUND(#REF!,-3)</f>
        <v>#REF!</v>
      </c>
      <c r="H15" s="36" t="e">
        <f>ROUND(#REF!,-3)</f>
        <v>#REF!</v>
      </c>
      <c r="I15" s="36" t="e">
        <f>ROUND(#REF!,-3)</f>
        <v>#REF!</v>
      </c>
      <c r="J15" s="36" t="e">
        <f>ROUND(#REF!,-3)</f>
        <v>#REF!</v>
      </c>
      <c r="K15" s="90" t="e">
        <f t="shared" si="0"/>
        <v>#REF!</v>
      </c>
      <c r="L15" s="97">
        <v>0.01497395833333326</v>
      </c>
      <c r="M15" s="53" t="e">
        <f t="shared" si="1"/>
        <v>#REF!</v>
      </c>
      <c r="N15" s="63">
        <v>0.044</v>
      </c>
      <c r="O15" s="63"/>
      <c r="P15" s="44" t="e">
        <f>#REF!</f>
        <v>#REF!</v>
      </c>
      <c r="Q15" s="49" t="e">
        <f>#REF!</f>
        <v>#REF!</v>
      </c>
    </row>
    <row r="16" spans="2:17" ht="12.75">
      <c r="B16" s="12" t="s">
        <v>3</v>
      </c>
      <c r="C16" s="36" t="e">
        <f>ROUND(#REF!,-3)</f>
        <v>#REF!</v>
      </c>
      <c r="D16" s="36" t="e">
        <f>ROUND(#REF!,-3)</f>
        <v>#REF!</v>
      </c>
      <c r="E16" s="36" t="e">
        <f>ROUND(#REF!,-3)</f>
        <v>#REF!</v>
      </c>
      <c r="F16" s="36" t="e">
        <f>ROUND(#REF!,-3)</f>
        <v>#REF!</v>
      </c>
      <c r="G16" s="36" t="e">
        <f>#REF!</f>
        <v>#REF!</v>
      </c>
      <c r="H16" s="36" t="e">
        <f>ROUND(#REF!,-3)</f>
        <v>#REF!</v>
      </c>
      <c r="I16" s="36" t="e">
        <f>ROUND(#REF!,-3)</f>
        <v>#REF!</v>
      </c>
      <c r="J16" s="36" t="e">
        <f>ROUND(#REF!,-3)</f>
        <v>#REF!</v>
      </c>
      <c r="K16" s="90" t="e">
        <f t="shared" si="0"/>
        <v>#REF!</v>
      </c>
      <c r="L16" s="97">
        <v>0.01245085190039319</v>
      </c>
      <c r="M16" s="53" t="e">
        <f t="shared" si="1"/>
        <v>#REF!</v>
      </c>
      <c r="N16" s="63">
        <v>0.072</v>
      </c>
      <c r="O16" s="63"/>
      <c r="P16" s="7" t="e">
        <f>#REF!</f>
        <v>#REF!</v>
      </c>
      <c r="Q16" s="37" t="e">
        <f>#REF!</f>
        <v>#REF!</v>
      </c>
    </row>
    <row r="17" spans="2:17" ht="12.75">
      <c r="B17" s="12" t="s">
        <v>14</v>
      </c>
      <c r="C17" s="36" t="e">
        <f>ROUND(#REF!,-3)</f>
        <v>#REF!</v>
      </c>
      <c r="D17" s="36" t="e">
        <f>ROUND(#REF!,-3)</f>
        <v>#REF!</v>
      </c>
      <c r="E17" s="36" t="e">
        <f>ROUND(#REF!,-3)</f>
        <v>#REF!</v>
      </c>
      <c r="F17" s="36" t="e">
        <f>ROUND(#REF!,-3)</f>
        <v>#REF!</v>
      </c>
      <c r="G17" s="36" t="e">
        <f>ROUND(#REF!,-3)</f>
        <v>#REF!</v>
      </c>
      <c r="H17" s="36" t="e">
        <f>ROUND(#REF!,-3)</f>
        <v>#REF!</v>
      </c>
      <c r="I17" s="36" t="e">
        <f>ROUND(#REF!,-3)</f>
        <v>#REF!</v>
      </c>
      <c r="J17" s="36" t="e">
        <f>ROUND(#REF!,-3)</f>
        <v>#REF!</v>
      </c>
      <c r="K17" s="90" t="e">
        <f t="shared" si="0"/>
        <v>#REF!</v>
      </c>
      <c r="L17" s="97">
        <v>0.006341154090044432</v>
      </c>
      <c r="M17" s="53" t="e">
        <f t="shared" si="1"/>
        <v>#REF!</v>
      </c>
      <c r="N17" s="63">
        <v>0.06</v>
      </c>
      <c r="O17" s="63"/>
      <c r="P17" s="7" t="e">
        <f>#REF!</f>
        <v>#REF!</v>
      </c>
      <c r="Q17" s="37" t="e">
        <f>#REF!</f>
        <v>#REF!</v>
      </c>
    </row>
    <row r="18" spans="2:17" ht="12.75">
      <c r="B18" s="12" t="s">
        <v>7</v>
      </c>
      <c r="C18" s="36" t="e">
        <f>ROUND(#REF!,-3)</f>
        <v>#REF!</v>
      </c>
      <c r="D18" s="36" t="e">
        <f>ROUND(#REF!,-3)</f>
        <v>#REF!</v>
      </c>
      <c r="E18" s="36" t="e">
        <f>ROUND(#REF!,-3)</f>
        <v>#REF!</v>
      </c>
      <c r="F18" s="36" t="e">
        <f>ROUND(#REF!,-3)</f>
        <v>#REF!</v>
      </c>
      <c r="G18" s="36" t="e">
        <f>ROUND(#REF!,-3)</f>
        <v>#REF!</v>
      </c>
      <c r="H18" s="36" t="e">
        <f>ROUND(#REF!,-3)</f>
        <v>#REF!</v>
      </c>
      <c r="I18" s="36" t="e">
        <f>ROUND(#REF!,-3)</f>
        <v>#REF!</v>
      </c>
      <c r="J18" s="36" t="e">
        <f>ROUND(#REF!,-3)</f>
        <v>#REF!</v>
      </c>
      <c r="K18" s="90">
        <v>0.06</v>
      </c>
      <c r="L18" s="97">
        <v>-0.02030812324929976</v>
      </c>
      <c r="M18" s="53" t="e">
        <f t="shared" si="1"/>
        <v>#REF!</v>
      </c>
      <c r="N18" s="63">
        <v>0.08</v>
      </c>
      <c r="O18" s="63"/>
      <c r="P18" s="7" t="e">
        <f>#REF!</f>
        <v>#REF!</v>
      </c>
      <c r="Q18" s="37" t="e">
        <f>#REF!</f>
        <v>#REF!</v>
      </c>
    </row>
    <row r="19" spans="2:17" ht="12.75">
      <c r="B19" s="12" t="s">
        <v>12</v>
      </c>
      <c r="C19" s="36" t="e">
        <f>ROUND(#REF!,-3)</f>
        <v>#REF!</v>
      </c>
      <c r="D19" s="36" t="e">
        <f>ROUND(#REF!,-3)</f>
        <v>#REF!</v>
      </c>
      <c r="E19" s="36" t="e">
        <f>ROUND(#REF!,-3)</f>
        <v>#REF!</v>
      </c>
      <c r="F19" s="36" t="e">
        <f>ROUND(#REF!,-3)</f>
        <v>#REF!</v>
      </c>
      <c r="G19" s="36" t="e">
        <f>ROUND(#REF!,-3)</f>
        <v>#REF!</v>
      </c>
      <c r="H19" s="36" t="e">
        <f>ROUND(#REF!,-3)</f>
        <v>#REF!</v>
      </c>
      <c r="I19" s="36" t="e">
        <f>ROUND(#REF!,-3)</f>
        <v>#REF!</v>
      </c>
      <c r="J19" s="36" t="e">
        <f>ROUND(#REF!,-3)</f>
        <v>#REF!</v>
      </c>
      <c r="K19" s="90" t="e">
        <f t="shared" si="0"/>
        <v>#REF!</v>
      </c>
      <c r="L19" s="97">
        <v>-0.03583617747440271</v>
      </c>
      <c r="M19" s="53" t="e">
        <f t="shared" si="1"/>
        <v>#REF!</v>
      </c>
      <c r="N19" s="63">
        <v>0.043</v>
      </c>
      <c r="O19" s="63"/>
      <c r="P19" s="7" t="e">
        <f>#REF!</f>
        <v>#REF!</v>
      </c>
      <c r="Q19" s="37" t="e">
        <f>#REF!</f>
        <v>#REF!</v>
      </c>
    </row>
    <row r="20" spans="2:17" ht="12.75">
      <c r="B20" s="12" t="s">
        <v>8</v>
      </c>
      <c r="C20" s="36" t="e">
        <f>ROUND(#REF!,-3)</f>
        <v>#REF!</v>
      </c>
      <c r="D20" s="36" t="e">
        <f>ROUND(#REF!,-3)</f>
        <v>#REF!</v>
      </c>
      <c r="E20" s="36" t="e">
        <f>ROUND(#REF!,-3)</f>
        <v>#REF!</v>
      </c>
      <c r="F20" s="36" t="e">
        <f>ROUND(#REF!,-3)</f>
        <v>#REF!</v>
      </c>
      <c r="G20" s="36" t="e">
        <f>ROUND(#REF!,-3)</f>
        <v>#REF!</v>
      </c>
      <c r="H20" s="36" t="e">
        <f>ROUND(#REF!,-3)</f>
        <v>#REF!</v>
      </c>
      <c r="I20" s="36" t="e">
        <f>ROUND(#REF!,-3)</f>
        <v>#REF!</v>
      </c>
      <c r="J20" s="36" t="e">
        <f>ROUND(#REF!,-3)</f>
        <v>#REF!</v>
      </c>
      <c r="K20" s="90" t="e">
        <f t="shared" si="0"/>
        <v>#REF!</v>
      </c>
      <c r="L20" s="98">
        <v>-0.018833755885548698</v>
      </c>
      <c r="M20" s="53" t="e">
        <f t="shared" si="1"/>
        <v>#REF!</v>
      </c>
      <c r="N20" s="63">
        <v>0.035</v>
      </c>
      <c r="O20" s="63">
        <v>-0.05</v>
      </c>
      <c r="P20" s="7" t="e">
        <f>#REF!</f>
        <v>#REF!</v>
      </c>
      <c r="Q20" s="37" t="e">
        <f>#REF!</f>
        <v>#REF!</v>
      </c>
    </row>
    <row r="21" spans="2:17" ht="24.75" customHeight="1">
      <c r="B21" s="42" t="s">
        <v>30</v>
      </c>
      <c r="C21" s="42"/>
      <c r="D21" s="42"/>
      <c r="E21" s="50" t="e">
        <f>AVERAGE(E5:E20)</f>
        <v>#REF!</v>
      </c>
      <c r="F21" s="50" t="e">
        <f>AVERAGE(F5:F20)</f>
        <v>#REF!</v>
      </c>
      <c r="G21" s="50" t="e">
        <f>AVERAGE(G5:G20)</f>
        <v>#REF!</v>
      </c>
      <c r="H21" s="50" t="e">
        <f>AVERAGE(H5:H20)</f>
        <v>#REF!</v>
      </c>
      <c r="I21" s="5" t="e">
        <f>AVERAGE(I5:I20)</f>
        <v>#REF!</v>
      </c>
      <c r="J21" s="50"/>
      <c r="K21" s="89" t="e">
        <f>AVERAGE(K5:K20)</f>
        <v>#REF!</v>
      </c>
      <c r="L21" s="99">
        <v>0.014163676274683602</v>
      </c>
      <c r="M21" s="54" t="e">
        <f>AVERAGE(M5:M20)</f>
        <v>#REF!</v>
      </c>
      <c r="N21" s="54">
        <f>AVERAGE(N5:N20)</f>
        <v>0.06831249999999998</v>
      </c>
      <c r="O21" s="54"/>
      <c r="P21" s="51" t="e">
        <f>AVERAGE(P5:P20)</f>
        <v>#REF!</v>
      </c>
      <c r="Q21" s="43" t="e">
        <f>SUM(Q5:Q20)</f>
        <v>#REF!</v>
      </c>
    </row>
    <row r="23" spans="11:17" ht="12.75">
      <c r="K23" s="1" t="s">
        <v>18</v>
      </c>
      <c r="Q23" s="2"/>
    </row>
    <row r="24" spans="2:17" ht="12.75">
      <c r="B24" s="22" t="s">
        <v>34</v>
      </c>
      <c r="C24" s="22"/>
      <c r="D24" s="22"/>
      <c r="E24" s="4"/>
      <c r="F24" s="8"/>
      <c r="G24" s="8"/>
      <c r="H24" s="8"/>
      <c r="K24" s="158" t="s">
        <v>116</v>
      </c>
      <c r="L24" s="158"/>
      <c r="M24">
        <f>2666+2652</f>
        <v>5318</v>
      </c>
      <c r="Q24" s="2"/>
    </row>
    <row r="25" spans="2:17" ht="12.75">
      <c r="B25" s="25" t="s">
        <v>31</v>
      </c>
      <c r="C25" s="25"/>
      <c r="D25" s="25"/>
      <c r="E25" s="25"/>
      <c r="F25" s="8"/>
      <c r="G25" s="8"/>
      <c r="H25" s="8"/>
      <c r="K25" s="158" t="s">
        <v>117</v>
      </c>
      <c r="L25" s="158"/>
      <c r="M25">
        <f>2613+2028</f>
        <v>4641</v>
      </c>
      <c r="Q25" s="2"/>
    </row>
    <row r="26" spans="2:8" ht="12.75">
      <c r="B26" s="26" t="s">
        <v>32</v>
      </c>
      <c r="C26" s="26"/>
      <c r="D26" s="26"/>
      <c r="E26" s="26"/>
      <c r="H26" s="55"/>
    </row>
    <row r="27" spans="2:5" ht="12.75">
      <c r="B27" s="47" t="s">
        <v>33</v>
      </c>
      <c r="C27" s="47"/>
      <c r="D27" s="47"/>
      <c r="E27" s="47"/>
    </row>
  </sheetData>
  <sheetProtection/>
  <mergeCells count="2">
    <mergeCell ref="K24:L24"/>
    <mergeCell ref="K25:L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4:V28"/>
  <sheetViews>
    <sheetView rightToLeft="1" zoomScalePageLayoutView="0" workbookViewId="0" topLeftCell="B4">
      <selection activeCell="Y19" sqref="Y19"/>
    </sheetView>
  </sheetViews>
  <sheetFormatPr defaultColWidth="9.140625" defaultRowHeight="12.75"/>
  <cols>
    <col min="1" max="1" width="5.140625" style="0" customWidth="1"/>
    <col min="2" max="4" width="11.8515625" style="0" customWidth="1"/>
    <col min="5" max="7" width="11.8515625" style="0" hidden="1" customWidth="1"/>
    <col min="8" max="8" width="16.00390625" style="0" hidden="1" customWidth="1"/>
    <col min="9" max="9" width="13.28125" style="0" hidden="1" customWidth="1"/>
    <col min="10" max="12" width="13.28125" style="0" customWidth="1"/>
    <col min="13" max="13" width="10.28125" style="0" customWidth="1"/>
    <col min="14" max="14" width="10.140625" style="0" customWidth="1"/>
    <col min="15" max="15" width="10.7109375" style="0" customWidth="1"/>
    <col min="16" max="16" width="9.28125" style="0" customWidth="1"/>
    <col min="17" max="17" width="9.140625" style="0" customWidth="1"/>
    <col min="18" max="18" width="16.00390625" style="0" customWidth="1"/>
  </cols>
  <sheetData>
    <row r="4" spans="2:20" ht="120">
      <c r="B4" s="11" t="s">
        <v>9</v>
      </c>
      <c r="C4" s="11" t="s">
        <v>102</v>
      </c>
      <c r="D4" s="11" t="s">
        <v>92</v>
      </c>
      <c r="E4" s="11" t="s">
        <v>90</v>
      </c>
      <c r="F4" s="11" t="s">
        <v>54</v>
      </c>
      <c r="G4" s="11" t="s">
        <v>38</v>
      </c>
      <c r="H4" s="11" t="s">
        <v>38</v>
      </c>
      <c r="I4" s="11" t="s">
        <v>41</v>
      </c>
      <c r="J4" s="11" t="s">
        <v>46</v>
      </c>
      <c r="K4" s="11" t="s">
        <v>5</v>
      </c>
      <c r="L4" s="62" t="s">
        <v>101</v>
      </c>
      <c r="M4" s="11" t="s">
        <v>15</v>
      </c>
      <c r="N4" s="11" t="s">
        <v>103</v>
      </c>
      <c r="O4" s="11" t="s">
        <v>104</v>
      </c>
      <c r="P4" s="11" t="s">
        <v>94</v>
      </c>
      <c r="Q4" s="11" t="s">
        <v>36</v>
      </c>
      <c r="R4" s="11" t="s">
        <v>109</v>
      </c>
      <c r="S4" s="11" t="s">
        <v>110</v>
      </c>
      <c r="T4" s="11" t="s">
        <v>111</v>
      </c>
    </row>
    <row r="5" spans="2:20" ht="12.75">
      <c r="B5" s="12" t="s">
        <v>17</v>
      </c>
      <c r="C5" s="36" t="e">
        <f>ROUND(#REF!,-3)</f>
        <v>#REF!</v>
      </c>
      <c r="D5" s="36" t="e">
        <f>ROUND(#REF!,-3)</f>
        <v>#REF!</v>
      </c>
      <c r="E5" s="36" t="e">
        <f>ROUND(#REF!,-3)</f>
        <v>#REF!</v>
      </c>
      <c r="F5" s="36" t="e">
        <f>ROUND(#REF!,-3)</f>
        <v>#REF!</v>
      </c>
      <c r="G5" s="36" t="e">
        <f>ROUND(#REF!,-3)</f>
        <v>#REF!</v>
      </c>
      <c r="H5" s="36" t="e">
        <f>ROUND(#REF!,-3)</f>
        <v>#REF!</v>
      </c>
      <c r="I5" s="36" t="e">
        <f>ROUND(#REF!,-3)</f>
        <v>#REF!</v>
      </c>
      <c r="J5" s="36" t="e">
        <f>ROUND(#REF!,-3)</f>
        <v>#REF!</v>
      </c>
      <c r="K5" s="90" t="e">
        <f>C5/D5-1</f>
        <v>#REF!</v>
      </c>
      <c r="L5" s="75">
        <v>0.015337423312883347</v>
      </c>
      <c r="M5" s="53" t="e">
        <f aca="true" t="shared" si="0" ref="M5:M20">C5/J5-1</f>
        <v>#REF!</v>
      </c>
      <c r="N5" s="7" t="e">
        <f>#REF!</f>
        <v>#REF!</v>
      </c>
      <c r="O5" s="37" t="e">
        <f>#REF!</f>
        <v>#REF!</v>
      </c>
      <c r="P5" s="37" t="e">
        <f>#REF!</f>
        <v>#REF!</v>
      </c>
      <c r="Q5" s="39" t="e">
        <f>#REF!</f>
        <v>#REF!</v>
      </c>
      <c r="R5" s="53">
        <v>0.087</v>
      </c>
      <c r="S5" s="53"/>
      <c r="T5" s="53"/>
    </row>
    <row r="6" spans="2:20" ht="12.75">
      <c r="B6" s="12" t="s">
        <v>2</v>
      </c>
      <c r="C6" s="36" t="e">
        <f>ROUND(#REF!,-3)</f>
        <v>#REF!</v>
      </c>
      <c r="D6" s="36" t="e">
        <f>ROUND(#REF!,-3)</f>
        <v>#REF!</v>
      </c>
      <c r="E6" s="36" t="e">
        <f>ROUND(#REF!,-3)</f>
        <v>#REF!</v>
      </c>
      <c r="F6" s="36" t="e">
        <f>ROUND(#REF!,-3)</f>
        <v>#REF!</v>
      </c>
      <c r="G6" s="36" t="e">
        <f>ROUND(#REF!,-3)</f>
        <v>#REF!</v>
      </c>
      <c r="H6" s="36" t="e">
        <f>ROUND(#REF!,-3)</f>
        <v>#REF!</v>
      </c>
      <c r="I6" s="36" t="e">
        <f>ROUND(#REF!,-3)</f>
        <v>#REF!</v>
      </c>
      <c r="J6" s="36" t="e">
        <f>ROUND(#REF!,-3)</f>
        <v>#REF!</v>
      </c>
      <c r="K6" s="90" t="e">
        <f aca="true" t="shared" si="1" ref="K6:K20">C6/D6-1</f>
        <v>#REF!</v>
      </c>
      <c r="L6" s="75">
        <v>0.009622501850481191</v>
      </c>
      <c r="M6" s="53" t="e">
        <f t="shared" si="0"/>
        <v>#REF!</v>
      </c>
      <c r="N6" s="9" t="e">
        <f>#REF!</f>
        <v>#REF!</v>
      </c>
      <c r="O6" s="38" t="e">
        <f>#REF!</f>
        <v>#REF!</v>
      </c>
      <c r="P6" s="38" t="e">
        <f>#REF!</f>
        <v>#REF!</v>
      </c>
      <c r="Q6" s="40" t="e">
        <f>#REF!</f>
        <v>#REF!</v>
      </c>
      <c r="R6" s="53">
        <v>0.057</v>
      </c>
      <c r="S6" s="53">
        <v>0.144</v>
      </c>
      <c r="T6" s="53"/>
    </row>
    <row r="7" spans="2:20" ht="12.75">
      <c r="B7" s="12" t="s">
        <v>10</v>
      </c>
      <c r="C7" s="36" t="e">
        <f>ROUND(#REF!,-3)</f>
        <v>#REF!</v>
      </c>
      <c r="D7" s="36" t="e">
        <f>ROUND(#REF!,-3)</f>
        <v>#REF!</v>
      </c>
      <c r="E7" s="36" t="e">
        <f>ROUND(#REF!,-3)</f>
        <v>#REF!</v>
      </c>
      <c r="F7" s="36" t="e">
        <f>ROUND(#REF!,-3)</f>
        <v>#REF!</v>
      </c>
      <c r="G7" s="36" t="e">
        <f>ROUND(#REF!,-3)</f>
        <v>#REF!</v>
      </c>
      <c r="H7" s="36" t="e">
        <f>ROUND(#REF!,-3)</f>
        <v>#REF!</v>
      </c>
      <c r="I7" s="36" t="e">
        <f>ROUND(#REF!,-3)</f>
        <v>#REF!</v>
      </c>
      <c r="J7" s="36" t="e">
        <f>ROUND(#REF!,-3)</f>
        <v>#REF!</v>
      </c>
      <c r="K7" s="90" t="e">
        <f t="shared" si="1"/>
        <v>#REF!</v>
      </c>
      <c r="L7" s="75">
        <v>0.04361370716510904</v>
      </c>
      <c r="M7" s="53" t="e">
        <f t="shared" si="0"/>
        <v>#REF!</v>
      </c>
      <c r="N7" s="7" t="e">
        <f>#REF!</f>
        <v>#REF!</v>
      </c>
      <c r="O7" s="37" t="e">
        <f>#REF!</f>
        <v>#REF!</v>
      </c>
      <c r="P7" s="37" t="e">
        <f>#REF!</f>
        <v>#REF!</v>
      </c>
      <c r="Q7" t="e">
        <f>#REF!</f>
        <v>#REF!</v>
      </c>
      <c r="R7" s="53">
        <v>0.047</v>
      </c>
      <c r="S7" s="53"/>
      <c r="T7" s="53"/>
    </row>
    <row r="8" spans="2:20" ht="12.75">
      <c r="B8" s="12" t="s">
        <v>19</v>
      </c>
      <c r="C8" s="36" t="e">
        <f>ROUND(#REF!,-3)</f>
        <v>#REF!</v>
      </c>
      <c r="D8" s="36" t="e">
        <f>ROUND(#REF!,-3)</f>
        <v>#REF!</v>
      </c>
      <c r="E8" s="36" t="e">
        <f>ROUND(#REF!,-3)</f>
        <v>#REF!</v>
      </c>
      <c r="F8" s="36" t="e">
        <f>ROUND(#REF!,-3)</f>
        <v>#REF!</v>
      </c>
      <c r="G8" s="36" t="e">
        <f>ROUND(#REF!,-3)</f>
        <v>#REF!</v>
      </c>
      <c r="H8" s="36" t="e">
        <f>ROUND(#REF!,-3)</f>
        <v>#REF!</v>
      </c>
      <c r="I8" s="36" t="e">
        <f>ROUND(#REF!,-3)</f>
        <v>#REF!</v>
      </c>
      <c r="J8" s="36" t="e">
        <f>ROUND(#REF!,-3)</f>
        <v>#REF!</v>
      </c>
      <c r="K8" s="90" t="e">
        <f t="shared" si="1"/>
        <v>#REF!</v>
      </c>
      <c r="L8" s="75">
        <v>0.04399141630901293</v>
      </c>
      <c r="M8" s="53" t="e">
        <f t="shared" si="0"/>
        <v>#REF!</v>
      </c>
      <c r="N8" s="7" t="e">
        <f>#REF!</f>
        <v>#REF!</v>
      </c>
      <c r="O8" s="37" t="e">
        <f>#REF!</f>
        <v>#REF!</v>
      </c>
      <c r="P8" s="37" t="e">
        <f>#REF!</f>
        <v>#REF!</v>
      </c>
      <c r="Q8" s="39">
        <v>348</v>
      </c>
      <c r="R8" s="53"/>
      <c r="S8" s="53">
        <v>0.073</v>
      </c>
      <c r="T8" s="53"/>
    </row>
    <row r="9" spans="2:20" ht="12.75">
      <c r="B9" s="12" t="s">
        <v>4</v>
      </c>
      <c r="C9" s="36" t="e">
        <f>ROUND(#REF!,-3)</f>
        <v>#REF!</v>
      </c>
      <c r="D9" s="36" t="e">
        <f>ROUND(#REF!,-3)</f>
        <v>#REF!</v>
      </c>
      <c r="E9" s="36" t="e">
        <f>ROUND(#REF!,-3)</f>
        <v>#REF!</v>
      </c>
      <c r="F9" s="36" t="e">
        <f>ROUND(#REF!,-3)</f>
        <v>#REF!</v>
      </c>
      <c r="G9" s="36" t="e">
        <f>ROUND(#REF!,-3)</f>
        <v>#REF!</v>
      </c>
      <c r="H9" s="36" t="e">
        <f>ROUND(#REF!,-3)</f>
        <v>#REF!</v>
      </c>
      <c r="I9" s="36" t="e">
        <f>ROUND(#REF!,-3)</f>
        <v>#REF!</v>
      </c>
      <c r="J9" s="36" t="e">
        <f>ROUND(#REF!,-3)</f>
        <v>#REF!</v>
      </c>
      <c r="K9" s="90" t="e">
        <f t="shared" si="1"/>
        <v>#REF!</v>
      </c>
      <c r="L9" s="80">
        <v>0.0613735996103264</v>
      </c>
      <c r="M9" s="53" t="e">
        <f t="shared" si="0"/>
        <v>#REF!</v>
      </c>
      <c r="N9" s="7" t="e">
        <f>#REF!</f>
        <v>#REF!</v>
      </c>
      <c r="O9" s="37" t="e">
        <f>#REF!</f>
        <v>#REF!</v>
      </c>
      <c r="P9" s="37" t="e">
        <f>#REF!</f>
        <v>#REF!</v>
      </c>
      <c r="Q9" s="39" t="e">
        <f>#REF!</f>
        <v>#REF!</v>
      </c>
      <c r="R9" s="53"/>
      <c r="S9" s="53">
        <v>0.1</v>
      </c>
      <c r="T9" s="53"/>
    </row>
    <row r="10" spans="2:20" ht="12.75">
      <c r="B10" s="12" t="s">
        <v>0</v>
      </c>
      <c r="C10" s="36" t="e">
        <f>ROUND(#REF!,-3)</f>
        <v>#REF!</v>
      </c>
      <c r="D10" s="36" t="e">
        <f>ROUND(#REF!,-3)</f>
        <v>#REF!</v>
      </c>
      <c r="E10" s="36" t="e">
        <f>ROUND(#REF!,-3)</f>
        <v>#REF!</v>
      </c>
      <c r="F10" s="36" t="e">
        <f>ROUND(#REF!,-3)</f>
        <v>#REF!</v>
      </c>
      <c r="G10" s="36" t="e">
        <f>ROUND(#REF!,-3)</f>
        <v>#REF!</v>
      </c>
      <c r="H10" s="36" t="e">
        <f>ROUND(#REF!,-3)</f>
        <v>#REF!</v>
      </c>
      <c r="I10" s="36" t="e">
        <f>ROUND(#REF!,-3)</f>
        <v>#REF!</v>
      </c>
      <c r="J10" s="36" t="e">
        <f>ROUND(#REF!,-3)</f>
        <v>#REF!</v>
      </c>
      <c r="K10" s="90" t="e">
        <f t="shared" si="1"/>
        <v>#REF!</v>
      </c>
      <c r="L10" s="75">
        <v>0.0031645569620253333</v>
      </c>
      <c r="M10" s="53" t="e">
        <f t="shared" si="0"/>
        <v>#REF!</v>
      </c>
      <c r="N10" s="7" t="e">
        <f>#REF!</f>
        <v>#REF!</v>
      </c>
      <c r="O10" s="37">
        <v>55</v>
      </c>
      <c r="P10" s="37" t="e">
        <f>#REF!</f>
        <v>#REF!</v>
      </c>
      <c r="Q10" s="39" t="e">
        <f>#REF!</f>
        <v>#REF!</v>
      </c>
      <c r="R10" s="53"/>
      <c r="S10" s="53">
        <v>0.11</v>
      </c>
      <c r="T10" s="53"/>
    </row>
    <row r="11" spans="2:20" ht="12.75">
      <c r="B11" s="12" t="s">
        <v>13</v>
      </c>
      <c r="C11" s="36" t="e">
        <f>ROUND(#REF!,-3)</f>
        <v>#REF!</v>
      </c>
      <c r="D11" s="36" t="e">
        <f>ROUND(#REF!,-3)</f>
        <v>#REF!</v>
      </c>
      <c r="E11" s="36" t="e">
        <f>ROUND(#REF!,-3)</f>
        <v>#REF!</v>
      </c>
      <c r="F11" s="36" t="e">
        <f>ROUND(#REF!,-3)</f>
        <v>#REF!</v>
      </c>
      <c r="G11" s="36" t="e">
        <f>ROUND(#REF!,-3)</f>
        <v>#REF!</v>
      </c>
      <c r="H11" s="36" t="e">
        <f>ROUND(#REF!,-3)</f>
        <v>#REF!</v>
      </c>
      <c r="I11" s="36" t="e">
        <f>ROUND(#REF!,-3)</f>
        <v>#REF!</v>
      </c>
      <c r="J11" s="36" t="e">
        <f>ROUND(#REF!,-3)</f>
        <v>#REF!</v>
      </c>
      <c r="K11" s="90" t="e">
        <f t="shared" si="1"/>
        <v>#REF!</v>
      </c>
      <c r="L11" s="80">
        <v>0.0007479431563202077</v>
      </c>
      <c r="M11" s="53" t="e">
        <f t="shared" si="0"/>
        <v>#REF!</v>
      </c>
      <c r="N11" s="7" t="e">
        <f>#REF!</f>
        <v>#REF!</v>
      </c>
      <c r="O11" s="37" t="e">
        <f>#REF!</f>
        <v>#REF!</v>
      </c>
      <c r="P11" s="37" t="e">
        <f>#REF!</f>
        <v>#REF!</v>
      </c>
      <c r="Q11" s="39" t="e">
        <f>#REF!</f>
        <v>#REF!</v>
      </c>
      <c r="R11" s="53"/>
      <c r="S11" s="53"/>
      <c r="T11" s="53">
        <v>0.019</v>
      </c>
    </row>
    <row r="12" spans="2:20" ht="12.75">
      <c r="B12" s="12" t="s">
        <v>1</v>
      </c>
      <c r="C12" s="36" t="e">
        <f>ROUND(#REF!,-3)</f>
        <v>#REF!</v>
      </c>
      <c r="D12" s="36" t="e">
        <f>ROUND(#REF!,-3)</f>
        <v>#REF!</v>
      </c>
      <c r="E12" s="36" t="e">
        <f>ROUND(#REF!,-3)</f>
        <v>#REF!</v>
      </c>
      <c r="F12" s="36" t="e">
        <f>ROUND(#REF!,-3)</f>
        <v>#REF!</v>
      </c>
      <c r="G12" s="36" t="e">
        <f>ROUND(#REF!,-3)</f>
        <v>#REF!</v>
      </c>
      <c r="H12" s="36" t="e">
        <f>ROUND(#REF!,-3)</f>
        <v>#REF!</v>
      </c>
      <c r="I12" s="36" t="e">
        <f>ROUND(#REF!,-3)</f>
        <v>#REF!</v>
      </c>
      <c r="J12" s="36" t="e">
        <f>ROUND(#REF!,-3)</f>
        <v>#REF!</v>
      </c>
      <c r="K12" s="90" t="e">
        <f t="shared" si="1"/>
        <v>#REF!</v>
      </c>
      <c r="L12" s="75">
        <v>0.05252100840336138</v>
      </c>
      <c r="M12" s="53" t="e">
        <f t="shared" si="0"/>
        <v>#REF!</v>
      </c>
      <c r="N12" s="7" t="e">
        <f>#REF!</f>
        <v>#REF!</v>
      </c>
      <c r="O12" s="37">
        <v>266</v>
      </c>
      <c r="P12" s="37" t="e">
        <f>#REF!</f>
        <v>#REF!</v>
      </c>
      <c r="Q12" s="39" t="e">
        <f>#REF!</f>
        <v>#REF!</v>
      </c>
      <c r="R12" s="53">
        <v>-0.093</v>
      </c>
      <c r="S12" s="53">
        <v>-0.185</v>
      </c>
      <c r="T12" s="53">
        <v>-0.105</v>
      </c>
    </row>
    <row r="13" spans="2:20" ht="12.75">
      <c r="B13" s="12" t="s">
        <v>23</v>
      </c>
      <c r="C13" s="36" t="e">
        <f>ROUND(#REF!,-3)</f>
        <v>#REF!</v>
      </c>
      <c r="D13" s="36" t="e">
        <f>ROUND(#REF!,-3)</f>
        <v>#REF!</v>
      </c>
      <c r="E13" s="36" t="e">
        <f>ROUND(#REF!,-3)</f>
        <v>#REF!</v>
      </c>
      <c r="F13" s="36" t="e">
        <f>ROUND(#REF!,-3)</f>
        <v>#REF!</v>
      </c>
      <c r="G13" s="36" t="e">
        <f>ROUND(#REF!,-3)</f>
        <v>#REF!</v>
      </c>
      <c r="H13" s="36" t="e">
        <f>ROUND(#REF!,-3)</f>
        <v>#REF!</v>
      </c>
      <c r="I13" s="36" t="e">
        <f>ROUND(#REF!,-3)</f>
        <v>#REF!</v>
      </c>
      <c r="J13" s="36" t="e">
        <f>ROUND(#REF!,-3)</f>
        <v>#REF!</v>
      </c>
      <c r="K13" s="90" t="e">
        <f t="shared" si="1"/>
        <v>#REF!</v>
      </c>
      <c r="L13" s="75">
        <v>0.02313167259786475</v>
      </c>
      <c r="M13" s="53" t="e">
        <f t="shared" si="0"/>
        <v>#REF!</v>
      </c>
      <c r="N13" s="7" t="e">
        <f>#REF!</f>
        <v>#REF!</v>
      </c>
      <c r="O13" s="37">
        <v>43</v>
      </c>
      <c r="P13" s="37" t="e">
        <f>#REF!</f>
        <v>#REF!</v>
      </c>
      <c r="Q13" s="39" t="e">
        <f>#REF!</f>
        <v>#REF!</v>
      </c>
      <c r="R13" s="53"/>
      <c r="S13" s="53">
        <v>0.09</v>
      </c>
      <c r="T13" s="53"/>
    </row>
    <row r="14" spans="2:20" ht="12.75">
      <c r="B14" s="12" t="s">
        <v>11</v>
      </c>
      <c r="C14" s="36" t="e">
        <f>ROUND(#REF!,-3)</f>
        <v>#REF!</v>
      </c>
      <c r="D14" s="36" t="e">
        <f>ROUND(#REF!,-3)</f>
        <v>#REF!</v>
      </c>
      <c r="E14" s="36" t="e">
        <f>ROUND(#REF!,-3)</f>
        <v>#REF!</v>
      </c>
      <c r="F14" s="36" t="e">
        <f>ROUND(#REF!,-3)</f>
        <v>#REF!</v>
      </c>
      <c r="G14" s="36" t="e">
        <f>ROUND(#REF!,-3)</f>
        <v>#REF!</v>
      </c>
      <c r="H14" s="36" t="e">
        <f>ROUND(#REF!,-3)</f>
        <v>#REF!</v>
      </c>
      <c r="I14" s="36" t="e">
        <f>ROUND(#REF!,-3)</f>
        <v>#REF!</v>
      </c>
      <c r="J14" s="36" t="e">
        <f>ROUND(#REF!,-3)</f>
        <v>#REF!</v>
      </c>
      <c r="K14" s="90" t="e">
        <f t="shared" si="1"/>
        <v>#REF!</v>
      </c>
      <c r="L14" s="75">
        <v>0.022754491017964007</v>
      </c>
      <c r="M14" s="53" t="e">
        <f t="shared" si="0"/>
        <v>#REF!</v>
      </c>
      <c r="N14" s="7" t="e">
        <f>#REF!</f>
        <v>#REF!</v>
      </c>
      <c r="O14" s="37" t="e">
        <f>#REF!</f>
        <v>#REF!</v>
      </c>
      <c r="P14" s="37" t="e">
        <f>#REF!</f>
        <v>#REF!</v>
      </c>
      <c r="Q14" s="39" t="e">
        <f>#REF!</f>
        <v>#REF!</v>
      </c>
      <c r="R14" s="53">
        <v>-0.05</v>
      </c>
      <c r="S14" s="53"/>
      <c r="T14" s="53"/>
    </row>
    <row r="15" spans="2:20" s="3" customFormat="1" ht="12.75">
      <c r="B15" s="12" t="s">
        <v>6</v>
      </c>
      <c r="C15" s="36" t="e">
        <f>ROUND(#REF!,-3)</f>
        <v>#REF!</v>
      </c>
      <c r="D15" s="36" t="e">
        <f>ROUND(#REF!,-3)</f>
        <v>#REF!</v>
      </c>
      <c r="E15" s="36" t="e">
        <f>ROUND(#REF!,-3)</f>
        <v>#REF!</v>
      </c>
      <c r="F15" s="36" t="e">
        <f>ROUND(#REF!,-3)</f>
        <v>#REF!</v>
      </c>
      <c r="G15" s="36" t="e">
        <f>ROUND(#REF!,-3)</f>
        <v>#REF!</v>
      </c>
      <c r="H15" s="36" t="e">
        <f>ROUND(#REF!,-3)</f>
        <v>#REF!</v>
      </c>
      <c r="I15" s="36" t="e">
        <f>ROUND(#REF!,-3)</f>
        <v>#REF!</v>
      </c>
      <c r="J15" s="36" t="e">
        <f>ROUND(#REF!,-3)</f>
        <v>#REF!</v>
      </c>
      <c r="K15" s="90" t="e">
        <f t="shared" si="1"/>
        <v>#REF!</v>
      </c>
      <c r="L15" s="81">
        <v>0.05422100205902547</v>
      </c>
      <c r="M15" s="53" t="e">
        <f t="shared" si="0"/>
        <v>#REF!</v>
      </c>
      <c r="N15" s="44" t="e">
        <f>#REF!</f>
        <v>#REF!</v>
      </c>
      <c r="O15" s="49" t="e">
        <f>#REF!</f>
        <v>#REF!</v>
      </c>
      <c r="P15" s="49" t="e">
        <f>#REF!</f>
        <v>#REF!</v>
      </c>
      <c r="Q15" s="46" t="e">
        <f>#REF!</f>
        <v>#REF!</v>
      </c>
      <c r="R15" s="53">
        <v>0.008</v>
      </c>
      <c r="S15" s="53"/>
      <c r="T15" s="53"/>
    </row>
    <row r="16" spans="2:22" ht="12.75">
      <c r="B16" s="12" t="s">
        <v>3</v>
      </c>
      <c r="C16" s="36" t="e">
        <f>ROUND(#REF!,-3)</f>
        <v>#REF!</v>
      </c>
      <c r="D16" s="36" t="e">
        <f>ROUND(#REF!,-3)</f>
        <v>#REF!</v>
      </c>
      <c r="E16" s="36" t="e">
        <f>ROUND(#REF!,-3)</f>
        <v>#REF!</v>
      </c>
      <c r="F16" s="36" t="e">
        <f>ROUND(#REF!,-3)</f>
        <v>#REF!</v>
      </c>
      <c r="G16" s="36" t="e">
        <f>#REF!</f>
        <v>#REF!</v>
      </c>
      <c r="H16" s="36" t="e">
        <f>ROUND(#REF!,-3)</f>
        <v>#REF!</v>
      </c>
      <c r="I16" s="36" t="e">
        <f>ROUND(#REF!,-3)</f>
        <v>#REF!</v>
      </c>
      <c r="J16" s="36" t="e">
        <f>ROUND(#REF!,-3)</f>
        <v>#REF!</v>
      </c>
      <c r="K16" s="90" t="e">
        <f t="shared" si="1"/>
        <v>#REF!</v>
      </c>
      <c r="L16" s="75">
        <v>0.03809523809523818</v>
      </c>
      <c r="M16" s="53" t="e">
        <f t="shared" si="0"/>
        <v>#REF!</v>
      </c>
      <c r="N16" s="7" t="e">
        <f>#REF!</f>
        <v>#REF!</v>
      </c>
      <c r="O16" s="37" t="e">
        <f>#REF!</f>
        <v>#REF!</v>
      </c>
      <c r="P16" s="37" t="e">
        <f>#REF!</f>
        <v>#REF!</v>
      </c>
      <c r="Q16" s="39" t="e">
        <f>#REF!</f>
        <v>#REF!</v>
      </c>
      <c r="R16" s="53"/>
      <c r="S16" s="53"/>
      <c r="T16" s="53"/>
      <c r="V16" s="6"/>
    </row>
    <row r="17" spans="2:20" ht="12.75">
      <c r="B17" s="12" t="s">
        <v>14</v>
      </c>
      <c r="C17" s="36" t="e">
        <f>ROUND(#REF!,-3)</f>
        <v>#REF!</v>
      </c>
      <c r="D17" s="36" t="e">
        <f>ROUND(#REF!,-3)</f>
        <v>#REF!</v>
      </c>
      <c r="E17" s="36" t="e">
        <f>ROUND(#REF!,-3)</f>
        <v>#REF!</v>
      </c>
      <c r="F17" s="36" t="e">
        <f>ROUND(#REF!,-3)</f>
        <v>#REF!</v>
      </c>
      <c r="G17" s="36" t="e">
        <f>ROUND(#REF!,-3)</f>
        <v>#REF!</v>
      </c>
      <c r="H17" s="36" t="e">
        <f>ROUND(#REF!,-3)</f>
        <v>#REF!</v>
      </c>
      <c r="I17" s="36" t="e">
        <f>ROUND(#REF!,-3)</f>
        <v>#REF!</v>
      </c>
      <c r="J17" s="36" t="e">
        <f>ROUND(#REF!,-3)</f>
        <v>#REF!</v>
      </c>
      <c r="K17" s="90" t="e">
        <f t="shared" si="1"/>
        <v>#REF!</v>
      </c>
      <c r="L17" s="75">
        <v>0.0063816209317166805</v>
      </c>
      <c r="M17" s="53" t="e">
        <f t="shared" si="0"/>
        <v>#REF!</v>
      </c>
      <c r="N17" s="7" t="e">
        <f>#REF!</f>
        <v>#REF!</v>
      </c>
      <c r="O17" s="37">
        <v>135</v>
      </c>
      <c r="P17" s="37" t="e">
        <f>#REF!</f>
        <v>#REF!</v>
      </c>
      <c r="Q17" s="39" t="e">
        <f>#REF!</f>
        <v>#REF!</v>
      </c>
      <c r="R17" s="53">
        <v>0.056</v>
      </c>
      <c r="S17" s="53">
        <v>-0.062</v>
      </c>
      <c r="T17" s="53"/>
    </row>
    <row r="18" spans="2:20" ht="12.75">
      <c r="B18" s="12" t="s">
        <v>7</v>
      </c>
      <c r="C18" s="36" t="e">
        <f>ROUND(#REF!,-3)</f>
        <v>#REF!</v>
      </c>
      <c r="D18" s="36" t="e">
        <f>ROUND(#REF!,-3)</f>
        <v>#REF!</v>
      </c>
      <c r="E18" s="36" t="e">
        <f>ROUND(#REF!,-3)</f>
        <v>#REF!</v>
      </c>
      <c r="F18" s="36" t="e">
        <f>ROUND(#REF!,-3)</f>
        <v>#REF!</v>
      </c>
      <c r="G18" s="36" t="e">
        <f>ROUND(#REF!,-3)</f>
        <v>#REF!</v>
      </c>
      <c r="H18" s="36" t="e">
        <f>ROUND(#REF!,-3)</f>
        <v>#REF!</v>
      </c>
      <c r="I18" s="36" t="e">
        <f>ROUND(#REF!,-3)</f>
        <v>#REF!</v>
      </c>
      <c r="J18" s="36" t="e">
        <f>ROUND(#REF!,-3)</f>
        <v>#REF!</v>
      </c>
      <c r="K18" s="90" t="e">
        <f t="shared" si="1"/>
        <v>#REF!</v>
      </c>
      <c r="L18" s="75">
        <v>0.022922636103151817</v>
      </c>
      <c r="M18" s="53" t="e">
        <f t="shared" si="0"/>
        <v>#REF!</v>
      </c>
      <c r="N18" s="7" t="e">
        <f>#REF!</f>
        <v>#REF!</v>
      </c>
      <c r="O18" s="37" t="e">
        <f>#REF!</f>
        <v>#REF!</v>
      </c>
      <c r="P18" s="37" t="e">
        <f>#REF!</f>
        <v>#REF!</v>
      </c>
      <c r="Q18" s="39" t="e">
        <f>#REF!</f>
        <v>#REF!</v>
      </c>
      <c r="R18" s="53"/>
      <c r="S18" s="53"/>
      <c r="T18" s="53"/>
    </row>
    <row r="19" spans="2:20" ht="12.75">
      <c r="B19" s="12" t="s">
        <v>12</v>
      </c>
      <c r="C19" s="36" t="e">
        <f>ROUND(#REF!,-3)</f>
        <v>#REF!</v>
      </c>
      <c r="D19" s="36" t="e">
        <f>ROUND(#REF!,-3)</f>
        <v>#REF!</v>
      </c>
      <c r="E19" s="36" t="e">
        <f>ROUND(#REF!,-3)</f>
        <v>#REF!</v>
      </c>
      <c r="F19" s="36" t="e">
        <f>ROUND(#REF!,-3)</f>
        <v>#REF!</v>
      </c>
      <c r="G19" s="36" t="e">
        <f>ROUND(#REF!,-3)</f>
        <v>#REF!</v>
      </c>
      <c r="H19" s="36" t="e">
        <f>ROUND(#REF!,-3)</f>
        <v>#REF!</v>
      </c>
      <c r="I19" s="36" t="e">
        <f>ROUND(#REF!,-3)</f>
        <v>#REF!</v>
      </c>
      <c r="J19" s="36" t="e">
        <f>ROUND(#REF!,-3)</f>
        <v>#REF!</v>
      </c>
      <c r="K19" s="90" t="e">
        <f t="shared" si="1"/>
        <v>#REF!</v>
      </c>
      <c r="L19" s="75">
        <v>0.025371828521434825</v>
      </c>
      <c r="M19" s="53" t="e">
        <f t="shared" si="0"/>
        <v>#REF!</v>
      </c>
      <c r="N19" s="7" t="e">
        <f>#REF!</f>
        <v>#REF!</v>
      </c>
      <c r="O19" s="37" t="e">
        <f>#REF!</f>
        <v>#REF!</v>
      </c>
      <c r="P19" s="37" t="e">
        <f>#REF!</f>
        <v>#REF!</v>
      </c>
      <c r="Q19" s="39" t="e">
        <f>#REF!</f>
        <v>#REF!</v>
      </c>
      <c r="R19" s="53"/>
      <c r="S19" s="53"/>
      <c r="T19" s="53"/>
    </row>
    <row r="20" spans="2:20" ht="12.75">
      <c r="B20" s="12" t="s">
        <v>8</v>
      </c>
      <c r="C20" s="36" t="e">
        <f>ROUND(#REF!,-3)</f>
        <v>#REF!</v>
      </c>
      <c r="D20" s="36" t="e">
        <f>ROUND(#REF!,-3)</f>
        <v>#REF!</v>
      </c>
      <c r="E20" s="36" t="e">
        <f>ROUND(#REF!,-3)</f>
        <v>#REF!</v>
      </c>
      <c r="F20" s="36" t="e">
        <f>ROUND(#REF!,-3)</f>
        <v>#REF!</v>
      </c>
      <c r="G20" s="36" t="e">
        <f>ROUND(#REF!,-3)</f>
        <v>#REF!</v>
      </c>
      <c r="H20" s="36" t="e">
        <f>ROUND(#REF!,-3)</f>
        <v>#REF!</v>
      </c>
      <c r="I20" s="36" t="e">
        <f>ROUND(#REF!,-3)</f>
        <v>#REF!</v>
      </c>
      <c r="J20" s="36" t="e">
        <f>ROUND(#REF!,-3)</f>
        <v>#REF!</v>
      </c>
      <c r="K20" s="90" t="e">
        <f t="shared" si="1"/>
        <v>#REF!</v>
      </c>
      <c r="L20" s="75">
        <v>0.008768724881256906</v>
      </c>
      <c r="M20" s="53" t="e">
        <f t="shared" si="0"/>
        <v>#REF!</v>
      </c>
      <c r="N20" s="7" t="e">
        <f>#REF!</f>
        <v>#REF!</v>
      </c>
      <c r="O20" s="37" t="e">
        <f>#REF!</f>
        <v>#REF!</v>
      </c>
      <c r="P20" s="37" t="e">
        <f>#REF!</f>
        <v>#REF!</v>
      </c>
      <c r="Q20" s="39" t="e">
        <f>#REF!</f>
        <v>#REF!</v>
      </c>
      <c r="R20" s="53">
        <v>-0.06</v>
      </c>
      <c r="S20" s="53">
        <v>-0.12</v>
      </c>
      <c r="T20" s="53">
        <v>-0.032</v>
      </c>
    </row>
    <row r="21" spans="2:20" ht="24.75" customHeight="1">
      <c r="B21" s="42" t="s">
        <v>30</v>
      </c>
      <c r="C21" s="42"/>
      <c r="D21" s="50"/>
      <c r="E21" s="50" t="e">
        <f>AVERAGE(E5:E20)</f>
        <v>#REF!</v>
      </c>
      <c r="F21" s="50" t="e">
        <f>AVERAGE(F5:F20)</f>
        <v>#REF!</v>
      </c>
      <c r="G21" s="50" t="e">
        <f>AVERAGE(G5:G20)</f>
        <v>#REF!</v>
      </c>
      <c r="H21" s="50" t="e">
        <f>AVERAGE(H5:H20)</f>
        <v>#REF!</v>
      </c>
      <c r="I21" s="5" t="e">
        <f>AVERAGE(I5:I20)</f>
        <v>#REF!</v>
      </c>
      <c r="J21" s="50"/>
      <c r="K21" s="89" t="e">
        <f>AVERAGE(K5:K20)</f>
        <v>#REF!</v>
      </c>
      <c r="L21" s="82">
        <v>0.02700121068607328</v>
      </c>
      <c r="M21" s="54" t="e">
        <f>AVERAGE(M5:M20)</f>
        <v>#REF!</v>
      </c>
      <c r="N21" s="51" t="e">
        <f>AVERAGE(N5:N20)</f>
        <v>#REF!</v>
      </c>
      <c r="O21" s="43" t="e">
        <f>SUM(O5:O20)</f>
        <v>#REF!</v>
      </c>
      <c r="P21" s="43" t="e">
        <f>SUM(P5:P20)</f>
        <v>#REF!</v>
      </c>
      <c r="Q21" s="41" t="e">
        <f>SUM(Q5:Q20)</f>
        <v>#REF!</v>
      </c>
      <c r="R21" s="54">
        <f>AVERAGE(R5:R20)</f>
        <v>0.006500000000000001</v>
      </c>
      <c r="S21" s="54"/>
      <c r="T21" s="54">
        <v>-0.034</v>
      </c>
    </row>
    <row r="23" spans="11:15" ht="12.75">
      <c r="K23" s="1" t="s">
        <v>18</v>
      </c>
      <c r="O23" s="2"/>
    </row>
    <row r="24" spans="2:15" ht="12.75">
      <c r="B24" s="22" t="s">
        <v>34</v>
      </c>
      <c r="C24" s="22"/>
      <c r="D24" s="22"/>
      <c r="E24" s="4"/>
      <c r="F24" s="8"/>
      <c r="G24" s="8"/>
      <c r="H24" s="8"/>
      <c r="K24" s="158" t="s">
        <v>95</v>
      </c>
      <c r="L24" s="158"/>
      <c r="O24" s="2" t="e">
        <f>O21+P21</f>
        <v>#REF!</v>
      </c>
    </row>
    <row r="25" spans="2:15" ht="12.75">
      <c r="B25" s="25" t="s">
        <v>31</v>
      </c>
      <c r="C25" s="25">
        <v>4</v>
      </c>
      <c r="D25" s="25"/>
      <c r="E25" s="25"/>
      <c r="F25" s="8"/>
      <c r="G25" s="8"/>
      <c r="H25" s="8"/>
      <c r="K25" s="158" t="s">
        <v>105</v>
      </c>
      <c r="L25" s="158"/>
      <c r="O25" s="2" t="e">
        <f>Q21+P21</f>
        <v>#REF!</v>
      </c>
    </row>
    <row r="26" spans="2:21" ht="12.75">
      <c r="B26" s="26" t="s">
        <v>32</v>
      </c>
      <c r="C26" s="26"/>
      <c r="D26" s="26"/>
      <c r="E26" s="26"/>
      <c r="H26" s="55"/>
      <c r="U26" s="57"/>
    </row>
    <row r="27" spans="2:21" ht="12.75">
      <c r="B27" s="47" t="s">
        <v>33</v>
      </c>
      <c r="C27" s="47">
        <v>12</v>
      </c>
      <c r="D27" s="47"/>
      <c r="E27" s="47"/>
      <c r="T27" s="8"/>
      <c r="U27" s="57"/>
    </row>
    <row r="28" spans="15:19" ht="12.75">
      <c r="O28" t="e">
        <f>O24/O25</f>
        <v>#REF!</v>
      </c>
      <c r="S28" s="2"/>
    </row>
  </sheetData>
  <sheetProtection/>
  <mergeCells count="2">
    <mergeCell ref="K24:L24"/>
    <mergeCell ref="K25:L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Y28"/>
  <sheetViews>
    <sheetView rightToLeft="1" zoomScalePageLayoutView="0" workbookViewId="0" topLeftCell="A4">
      <selection activeCell="K35" sqref="K35"/>
    </sheetView>
  </sheetViews>
  <sheetFormatPr defaultColWidth="9.140625" defaultRowHeight="12.75"/>
  <cols>
    <col min="1" max="1" width="5.140625" style="0" customWidth="1"/>
    <col min="2" max="4" width="11.8515625" style="0" customWidth="1"/>
    <col min="5" max="7" width="11.8515625" style="0" hidden="1" customWidth="1"/>
    <col min="8" max="8" width="16.00390625" style="0" hidden="1" customWidth="1"/>
    <col min="9" max="9" width="13.28125" style="0" hidden="1" customWidth="1"/>
    <col min="10" max="13" width="13.28125" style="0" customWidth="1"/>
    <col min="14" max="15" width="13.140625" style="0" customWidth="1"/>
    <col min="16" max="16" width="10.28125" style="0" customWidth="1"/>
    <col min="17" max="17" width="10.140625" style="0" customWidth="1"/>
    <col min="18" max="18" width="10.7109375" style="0" customWidth="1"/>
    <col min="19" max="19" width="9.28125" style="0" hidden="1" customWidth="1"/>
    <col min="20" max="20" width="9.140625" style="0" hidden="1" customWidth="1"/>
    <col min="21" max="21" width="34.421875" style="0" customWidth="1"/>
  </cols>
  <sheetData>
    <row r="4" spans="2:20" ht="60">
      <c r="B4" s="11" t="s">
        <v>9</v>
      </c>
      <c r="C4" s="11" t="s">
        <v>102</v>
      </c>
      <c r="D4" s="11" t="s">
        <v>92</v>
      </c>
      <c r="E4" s="11" t="s">
        <v>90</v>
      </c>
      <c r="F4" s="11" t="s">
        <v>54</v>
      </c>
      <c r="G4" s="11" t="s">
        <v>38</v>
      </c>
      <c r="H4" s="11" t="s">
        <v>38</v>
      </c>
      <c r="I4" s="11" t="s">
        <v>41</v>
      </c>
      <c r="J4" s="11" t="s">
        <v>46</v>
      </c>
      <c r="K4" s="11" t="s">
        <v>5</v>
      </c>
      <c r="L4" s="62" t="s">
        <v>101</v>
      </c>
      <c r="M4" s="11" t="s">
        <v>109</v>
      </c>
      <c r="N4" s="11" t="s">
        <v>110</v>
      </c>
      <c r="O4" s="11" t="s">
        <v>111</v>
      </c>
      <c r="P4" s="11" t="s">
        <v>15</v>
      </c>
      <c r="Q4" s="11" t="s">
        <v>103</v>
      </c>
      <c r="R4" s="11" t="s">
        <v>104</v>
      </c>
      <c r="S4" s="11" t="s">
        <v>94</v>
      </c>
      <c r="T4" s="11" t="s">
        <v>36</v>
      </c>
    </row>
    <row r="5" spans="2:20" ht="12.75">
      <c r="B5" s="12" t="s">
        <v>17</v>
      </c>
      <c r="C5" s="36" t="e">
        <f>ROUND(#REF!,-3)</f>
        <v>#REF!</v>
      </c>
      <c r="D5" s="36" t="e">
        <f>ROUND(#REF!,-3)</f>
        <v>#REF!</v>
      </c>
      <c r="E5" s="36" t="e">
        <f>ROUND(#REF!,-3)</f>
        <v>#REF!</v>
      </c>
      <c r="F5" s="36" t="e">
        <f>ROUND(#REF!,-3)</f>
        <v>#REF!</v>
      </c>
      <c r="G5" s="36" t="e">
        <f>ROUND(#REF!,-3)</f>
        <v>#REF!</v>
      </c>
      <c r="H5" s="36" t="e">
        <f>ROUND(#REF!,-3)</f>
        <v>#REF!</v>
      </c>
      <c r="I5" s="36" t="e">
        <f>ROUND(#REF!,-3)</f>
        <v>#REF!</v>
      </c>
      <c r="J5" s="36" t="e">
        <f>ROUND(#REF!,-3)</f>
        <v>#REF!</v>
      </c>
      <c r="K5" s="83" t="e">
        <f>C5/D5-1</f>
        <v>#REF!</v>
      </c>
      <c r="L5" s="75">
        <v>0.015337423312883347</v>
      </c>
      <c r="M5" s="53">
        <v>0.087</v>
      </c>
      <c r="N5" s="53"/>
      <c r="O5" s="53"/>
      <c r="P5" s="53" t="e">
        <f aca="true" t="shared" si="0" ref="P5:P20">C5/J5-1</f>
        <v>#REF!</v>
      </c>
      <c r="Q5" s="7" t="e">
        <f>#REF!</f>
        <v>#REF!</v>
      </c>
      <c r="R5" s="37" t="e">
        <f>#REF!</f>
        <v>#REF!</v>
      </c>
      <c r="S5" s="37" t="e">
        <f>#REF!</f>
        <v>#REF!</v>
      </c>
      <c r="T5" s="39" t="e">
        <f>#REF!</f>
        <v>#REF!</v>
      </c>
    </row>
    <row r="6" spans="2:20" ht="12.75">
      <c r="B6" s="12" t="s">
        <v>2</v>
      </c>
      <c r="C6" s="36" t="e">
        <f>ROUND(#REF!,-3)</f>
        <v>#REF!</v>
      </c>
      <c r="D6" s="36" t="e">
        <f>ROUND(#REF!,-3)</f>
        <v>#REF!</v>
      </c>
      <c r="E6" s="36" t="e">
        <f>ROUND(#REF!,-3)</f>
        <v>#REF!</v>
      </c>
      <c r="F6" s="36" t="e">
        <f>ROUND(#REF!,-3)</f>
        <v>#REF!</v>
      </c>
      <c r="G6" s="36" t="e">
        <f>ROUND(#REF!,-3)</f>
        <v>#REF!</v>
      </c>
      <c r="H6" s="36" t="e">
        <f>ROUND(#REF!,-3)</f>
        <v>#REF!</v>
      </c>
      <c r="I6" s="36" t="e">
        <f>ROUND(#REF!,-3)</f>
        <v>#REF!</v>
      </c>
      <c r="J6" s="36" t="e">
        <f>ROUND(#REF!,-3)</f>
        <v>#REF!</v>
      </c>
      <c r="K6" s="83" t="e">
        <f aca="true" t="shared" si="1" ref="K6:K20">C6/D6-1</f>
        <v>#REF!</v>
      </c>
      <c r="L6" s="75">
        <v>0.009622501850481191</v>
      </c>
      <c r="M6" s="53">
        <v>0.057</v>
      </c>
      <c r="N6" s="53">
        <v>0.144</v>
      </c>
      <c r="O6" s="53"/>
      <c r="P6" s="53" t="e">
        <f t="shared" si="0"/>
        <v>#REF!</v>
      </c>
      <c r="Q6" s="9" t="e">
        <f>#REF!</f>
        <v>#REF!</v>
      </c>
      <c r="R6" s="38" t="e">
        <f>#REF!</f>
        <v>#REF!</v>
      </c>
      <c r="S6" s="38" t="e">
        <f>#REF!</f>
        <v>#REF!</v>
      </c>
      <c r="T6" s="40" t="e">
        <f>#REF!</f>
        <v>#REF!</v>
      </c>
    </row>
    <row r="7" spans="2:20" ht="12.75">
      <c r="B7" s="12" t="s">
        <v>10</v>
      </c>
      <c r="C7" s="36" t="e">
        <f>ROUND(#REF!,-3)</f>
        <v>#REF!</v>
      </c>
      <c r="D7" s="36" t="e">
        <f>ROUND(#REF!,-3)</f>
        <v>#REF!</v>
      </c>
      <c r="E7" s="36" t="e">
        <f>ROUND(#REF!,-3)</f>
        <v>#REF!</v>
      </c>
      <c r="F7" s="36" t="e">
        <f>ROUND(#REF!,-3)</f>
        <v>#REF!</v>
      </c>
      <c r="G7" s="36" t="e">
        <f>ROUND(#REF!,-3)</f>
        <v>#REF!</v>
      </c>
      <c r="H7" s="36" t="e">
        <f>ROUND(#REF!,-3)</f>
        <v>#REF!</v>
      </c>
      <c r="I7" s="36" t="e">
        <f>ROUND(#REF!,-3)</f>
        <v>#REF!</v>
      </c>
      <c r="J7" s="36" t="e">
        <f>ROUND(#REF!,-3)</f>
        <v>#REF!</v>
      </c>
      <c r="K7" s="83" t="e">
        <f t="shared" si="1"/>
        <v>#REF!</v>
      </c>
      <c r="L7" s="75">
        <v>0.04361370716510904</v>
      </c>
      <c r="M7" s="53">
        <v>0.047</v>
      </c>
      <c r="N7" s="53"/>
      <c r="O7" s="53"/>
      <c r="P7" s="53" t="e">
        <f t="shared" si="0"/>
        <v>#REF!</v>
      </c>
      <c r="Q7" s="7" t="e">
        <f>#REF!</f>
        <v>#REF!</v>
      </c>
      <c r="R7" s="37" t="e">
        <f>#REF!</f>
        <v>#REF!</v>
      </c>
      <c r="S7" s="37" t="e">
        <f>#REF!</f>
        <v>#REF!</v>
      </c>
      <c r="T7" t="e">
        <f>#REF!</f>
        <v>#REF!</v>
      </c>
    </row>
    <row r="8" spans="2:20" ht="12.75">
      <c r="B8" s="12" t="s">
        <v>19</v>
      </c>
      <c r="C8" s="36" t="e">
        <f>ROUND(#REF!,-3)</f>
        <v>#REF!</v>
      </c>
      <c r="D8" s="36" t="e">
        <f>ROUND(#REF!,-3)</f>
        <v>#REF!</v>
      </c>
      <c r="E8" s="36" t="e">
        <f>ROUND(#REF!,-3)</f>
        <v>#REF!</v>
      </c>
      <c r="F8" s="36" t="e">
        <f>ROUND(#REF!,-3)</f>
        <v>#REF!</v>
      </c>
      <c r="G8" s="36" t="e">
        <f>ROUND(#REF!,-3)</f>
        <v>#REF!</v>
      </c>
      <c r="H8" s="36" t="e">
        <f>ROUND(#REF!,-3)</f>
        <v>#REF!</v>
      </c>
      <c r="I8" s="36" t="e">
        <f>ROUND(#REF!,-3)</f>
        <v>#REF!</v>
      </c>
      <c r="J8" s="36" t="e">
        <f>ROUND(#REF!,-3)</f>
        <v>#REF!</v>
      </c>
      <c r="K8" s="83" t="e">
        <f t="shared" si="1"/>
        <v>#REF!</v>
      </c>
      <c r="L8" s="75">
        <v>0.04399141630901293</v>
      </c>
      <c r="M8" s="53"/>
      <c r="N8" s="53">
        <v>0.073</v>
      </c>
      <c r="O8" s="53"/>
      <c r="P8" s="53" t="e">
        <f t="shared" si="0"/>
        <v>#REF!</v>
      </c>
      <c r="Q8" s="7" t="e">
        <f>#REF!</f>
        <v>#REF!</v>
      </c>
      <c r="R8" s="37" t="e">
        <f>#REF!</f>
        <v>#REF!</v>
      </c>
      <c r="S8" s="37" t="e">
        <f>#REF!</f>
        <v>#REF!</v>
      </c>
      <c r="T8" s="39">
        <v>348</v>
      </c>
    </row>
    <row r="9" spans="2:20" ht="12.75">
      <c r="B9" s="12" t="s">
        <v>4</v>
      </c>
      <c r="C9" s="36" t="e">
        <f>ROUND(#REF!,-3)</f>
        <v>#REF!</v>
      </c>
      <c r="D9" s="36" t="e">
        <f>ROUND(#REF!,-3)</f>
        <v>#REF!</v>
      </c>
      <c r="E9" s="36" t="e">
        <f>ROUND(#REF!,-3)</f>
        <v>#REF!</v>
      </c>
      <c r="F9" s="36" t="e">
        <f>ROUND(#REF!,-3)</f>
        <v>#REF!</v>
      </c>
      <c r="G9" s="36" t="e">
        <f>ROUND(#REF!,-3)</f>
        <v>#REF!</v>
      </c>
      <c r="H9" s="36" t="e">
        <f>ROUND(#REF!,-3)</f>
        <v>#REF!</v>
      </c>
      <c r="I9" s="36" t="e">
        <f>ROUND(#REF!,-3)</f>
        <v>#REF!</v>
      </c>
      <c r="J9" s="36" t="e">
        <f>ROUND(#REF!,-3)</f>
        <v>#REF!</v>
      </c>
      <c r="K9" s="83" t="e">
        <f t="shared" si="1"/>
        <v>#REF!</v>
      </c>
      <c r="L9" s="80">
        <v>0.0613735996103264</v>
      </c>
      <c r="M9" s="53"/>
      <c r="N9" s="53">
        <v>0.1</v>
      </c>
      <c r="O9" s="53"/>
      <c r="P9" s="53" t="e">
        <f t="shared" si="0"/>
        <v>#REF!</v>
      </c>
      <c r="Q9" s="7" t="e">
        <f>#REF!</f>
        <v>#REF!</v>
      </c>
      <c r="R9" s="37" t="e">
        <f>#REF!</f>
        <v>#REF!</v>
      </c>
      <c r="S9" s="37" t="e">
        <f>#REF!</f>
        <v>#REF!</v>
      </c>
      <c r="T9" s="39" t="e">
        <f>#REF!</f>
        <v>#REF!</v>
      </c>
    </row>
    <row r="10" spans="2:20" ht="12.75">
      <c r="B10" s="12" t="s">
        <v>0</v>
      </c>
      <c r="C10" s="36" t="e">
        <f>ROUND(#REF!,-3)</f>
        <v>#REF!</v>
      </c>
      <c r="D10" s="36" t="e">
        <f>ROUND(#REF!,-3)</f>
        <v>#REF!</v>
      </c>
      <c r="E10" s="36" t="e">
        <f>ROUND(#REF!,-3)</f>
        <v>#REF!</v>
      </c>
      <c r="F10" s="36" t="e">
        <f>ROUND(#REF!,-3)</f>
        <v>#REF!</v>
      </c>
      <c r="G10" s="36" t="e">
        <f>ROUND(#REF!,-3)</f>
        <v>#REF!</v>
      </c>
      <c r="H10" s="36" t="e">
        <f>ROUND(#REF!,-3)</f>
        <v>#REF!</v>
      </c>
      <c r="I10" s="36" t="e">
        <f>ROUND(#REF!,-3)</f>
        <v>#REF!</v>
      </c>
      <c r="J10" s="36" t="e">
        <f>ROUND(#REF!,-3)</f>
        <v>#REF!</v>
      </c>
      <c r="K10" s="83" t="e">
        <f t="shared" si="1"/>
        <v>#REF!</v>
      </c>
      <c r="L10" s="75">
        <v>0.0031645569620253333</v>
      </c>
      <c r="M10" s="53"/>
      <c r="N10" s="53">
        <v>0.11</v>
      </c>
      <c r="O10" s="53"/>
      <c r="P10" s="53" t="e">
        <f t="shared" si="0"/>
        <v>#REF!</v>
      </c>
      <c r="Q10" s="7" t="e">
        <f>#REF!</f>
        <v>#REF!</v>
      </c>
      <c r="R10" s="37" t="e">
        <f>#REF!</f>
        <v>#REF!</v>
      </c>
      <c r="S10" s="37" t="e">
        <f>#REF!</f>
        <v>#REF!</v>
      </c>
      <c r="T10" s="39" t="e">
        <f>#REF!</f>
        <v>#REF!</v>
      </c>
    </row>
    <row r="11" spans="2:20" ht="12.75">
      <c r="B11" s="12" t="s">
        <v>13</v>
      </c>
      <c r="C11" s="36" t="e">
        <f>ROUND(#REF!,-3)</f>
        <v>#REF!</v>
      </c>
      <c r="D11" s="36" t="e">
        <f>ROUND(#REF!,-3)</f>
        <v>#REF!</v>
      </c>
      <c r="E11" s="36" t="e">
        <f>ROUND(#REF!,-3)</f>
        <v>#REF!</v>
      </c>
      <c r="F11" s="36" t="e">
        <f>ROUND(#REF!,-3)</f>
        <v>#REF!</v>
      </c>
      <c r="G11" s="36" t="e">
        <f>ROUND(#REF!,-3)</f>
        <v>#REF!</v>
      </c>
      <c r="H11" s="36" t="e">
        <f>ROUND(#REF!,-3)</f>
        <v>#REF!</v>
      </c>
      <c r="I11" s="36" t="e">
        <f>ROUND(#REF!,-3)</f>
        <v>#REF!</v>
      </c>
      <c r="J11" s="36" t="e">
        <f>ROUND(#REF!,-3)</f>
        <v>#REF!</v>
      </c>
      <c r="K11" s="83" t="e">
        <f t="shared" si="1"/>
        <v>#REF!</v>
      </c>
      <c r="L11" s="80">
        <v>0.0007479431563202077</v>
      </c>
      <c r="M11" s="53"/>
      <c r="N11" s="53"/>
      <c r="O11" s="53">
        <v>0.019</v>
      </c>
      <c r="P11" s="53" t="e">
        <f t="shared" si="0"/>
        <v>#REF!</v>
      </c>
      <c r="Q11" s="7" t="e">
        <f>#REF!</f>
        <v>#REF!</v>
      </c>
      <c r="R11" s="37" t="e">
        <f>#REF!</f>
        <v>#REF!</v>
      </c>
      <c r="S11" s="37" t="e">
        <f>#REF!</f>
        <v>#REF!</v>
      </c>
      <c r="T11" s="39" t="e">
        <f>#REF!</f>
        <v>#REF!</v>
      </c>
    </row>
    <row r="12" spans="2:20" ht="12.75">
      <c r="B12" s="12" t="s">
        <v>1</v>
      </c>
      <c r="C12" s="36" t="e">
        <f>ROUND(#REF!,-3)</f>
        <v>#REF!</v>
      </c>
      <c r="D12" s="36" t="e">
        <f>ROUND(#REF!,-3)</f>
        <v>#REF!</v>
      </c>
      <c r="E12" s="36" t="e">
        <f>ROUND(#REF!,-3)</f>
        <v>#REF!</v>
      </c>
      <c r="F12" s="36" t="e">
        <f>ROUND(#REF!,-3)</f>
        <v>#REF!</v>
      </c>
      <c r="G12" s="36" t="e">
        <f>ROUND(#REF!,-3)</f>
        <v>#REF!</v>
      </c>
      <c r="H12" s="36" t="e">
        <f>ROUND(#REF!,-3)</f>
        <v>#REF!</v>
      </c>
      <c r="I12" s="36" t="e">
        <f>ROUND(#REF!,-3)</f>
        <v>#REF!</v>
      </c>
      <c r="J12" s="36" t="e">
        <f>ROUND(#REF!,-3)</f>
        <v>#REF!</v>
      </c>
      <c r="K12" s="83" t="e">
        <f t="shared" si="1"/>
        <v>#REF!</v>
      </c>
      <c r="L12" s="75">
        <v>0.05252100840336138</v>
      </c>
      <c r="M12" s="53">
        <v>-0.093</v>
      </c>
      <c r="N12" s="53">
        <v>-0.185</v>
      </c>
      <c r="O12" s="53">
        <v>-0.105</v>
      </c>
      <c r="P12" s="53" t="e">
        <f t="shared" si="0"/>
        <v>#REF!</v>
      </c>
      <c r="Q12" s="7" t="e">
        <f>#REF!</f>
        <v>#REF!</v>
      </c>
      <c r="R12" s="37" t="e">
        <f>#REF!</f>
        <v>#REF!</v>
      </c>
      <c r="S12" s="37" t="e">
        <f>#REF!</f>
        <v>#REF!</v>
      </c>
      <c r="T12" s="39" t="e">
        <f>#REF!</f>
        <v>#REF!</v>
      </c>
    </row>
    <row r="13" spans="2:20" ht="12.75">
      <c r="B13" s="12" t="s">
        <v>23</v>
      </c>
      <c r="C13" s="36" t="e">
        <f>ROUND(#REF!,-3)</f>
        <v>#REF!</v>
      </c>
      <c r="D13" s="36" t="e">
        <f>ROUND(#REF!,-3)</f>
        <v>#REF!</v>
      </c>
      <c r="E13" s="36" t="e">
        <f>ROUND(#REF!,-3)</f>
        <v>#REF!</v>
      </c>
      <c r="F13" s="36" t="e">
        <f>ROUND(#REF!,-3)</f>
        <v>#REF!</v>
      </c>
      <c r="G13" s="36" t="e">
        <f>ROUND(#REF!,-3)</f>
        <v>#REF!</v>
      </c>
      <c r="H13" s="36" t="e">
        <f>ROUND(#REF!,-3)</f>
        <v>#REF!</v>
      </c>
      <c r="I13" s="36" t="e">
        <f>ROUND(#REF!,-3)</f>
        <v>#REF!</v>
      </c>
      <c r="J13" s="36" t="e">
        <f>ROUND(#REF!,-3)</f>
        <v>#REF!</v>
      </c>
      <c r="K13" s="83" t="e">
        <f t="shared" si="1"/>
        <v>#REF!</v>
      </c>
      <c r="L13" s="75">
        <v>0.02313167259786475</v>
      </c>
      <c r="M13" s="53"/>
      <c r="N13" s="53">
        <v>0.09</v>
      </c>
      <c r="O13" s="53"/>
      <c r="P13" s="53" t="e">
        <f t="shared" si="0"/>
        <v>#REF!</v>
      </c>
      <c r="Q13" s="7" t="e">
        <f>#REF!</f>
        <v>#REF!</v>
      </c>
      <c r="R13" s="37" t="e">
        <f>#REF!</f>
        <v>#REF!</v>
      </c>
      <c r="S13" s="37" t="e">
        <f>#REF!</f>
        <v>#REF!</v>
      </c>
      <c r="T13" s="39" t="e">
        <f>#REF!</f>
        <v>#REF!</v>
      </c>
    </row>
    <row r="14" spans="2:20" ht="12.75">
      <c r="B14" s="12" t="s">
        <v>11</v>
      </c>
      <c r="C14" s="36" t="e">
        <f>ROUND(#REF!,-3)</f>
        <v>#REF!</v>
      </c>
      <c r="D14" s="36" t="e">
        <f>ROUND(#REF!,-3)</f>
        <v>#REF!</v>
      </c>
      <c r="E14" s="36" t="e">
        <f>ROUND(#REF!,-3)</f>
        <v>#REF!</v>
      </c>
      <c r="F14" s="36" t="e">
        <f>ROUND(#REF!,-3)</f>
        <v>#REF!</v>
      </c>
      <c r="G14" s="36" t="e">
        <f>ROUND(#REF!,-3)</f>
        <v>#REF!</v>
      </c>
      <c r="H14" s="36" t="e">
        <f>ROUND(#REF!,-3)</f>
        <v>#REF!</v>
      </c>
      <c r="I14" s="36" t="e">
        <f>ROUND(#REF!,-3)</f>
        <v>#REF!</v>
      </c>
      <c r="J14" s="36" t="e">
        <f>ROUND(#REF!,-3)</f>
        <v>#REF!</v>
      </c>
      <c r="K14" s="83" t="e">
        <f t="shared" si="1"/>
        <v>#REF!</v>
      </c>
      <c r="L14" s="75">
        <v>0.022754491017964007</v>
      </c>
      <c r="M14" s="53">
        <v>-0.05</v>
      </c>
      <c r="N14" s="53"/>
      <c r="O14" s="53"/>
      <c r="P14" s="53" t="e">
        <f t="shared" si="0"/>
        <v>#REF!</v>
      </c>
      <c r="Q14" s="7" t="e">
        <f>#REF!</f>
        <v>#REF!</v>
      </c>
      <c r="R14" s="37" t="e">
        <f>#REF!</f>
        <v>#REF!</v>
      </c>
      <c r="S14" s="37" t="e">
        <f>#REF!</f>
        <v>#REF!</v>
      </c>
      <c r="T14" s="39" t="e">
        <f>#REF!</f>
        <v>#REF!</v>
      </c>
    </row>
    <row r="15" spans="2:20" s="3" customFormat="1" ht="12.75">
      <c r="B15" s="12" t="s">
        <v>6</v>
      </c>
      <c r="C15" s="36" t="e">
        <f>ROUND(#REF!,-3)</f>
        <v>#REF!</v>
      </c>
      <c r="D15" s="36" t="e">
        <f>ROUND(#REF!,-3)</f>
        <v>#REF!</v>
      </c>
      <c r="E15" s="36" t="e">
        <f>ROUND(#REF!,-3)</f>
        <v>#REF!</v>
      </c>
      <c r="F15" s="36" t="e">
        <f>ROUND(#REF!,-3)</f>
        <v>#REF!</v>
      </c>
      <c r="G15" s="36" t="e">
        <f>ROUND(#REF!,-3)</f>
        <v>#REF!</v>
      </c>
      <c r="H15" s="36" t="e">
        <f>ROUND(#REF!,-3)</f>
        <v>#REF!</v>
      </c>
      <c r="I15" s="36" t="e">
        <f>ROUND(#REF!,-3)</f>
        <v>#REF!</v>
      </c>
      <c r="J15" s="36" t="e">
        <f>ROUND(#REF!,-3)</f>
        <v>#REF!</v>
      </c>
      <c r="K15" s="83" t="e">
        <f t="shared" si="1"/>
        <v>#REF!</v>
      </c>
      <c r="L15" s="81">
        <v>0.05422100205902547</v>
      </c>
      <c r="M15" s="53">
        <v>0.008</v>
      </c>
      <c r="N15" s="53"/>
      <c r="O15" s="53"/>
      <c r="P15" s="53" t="e">
        <f t="shared" si="0"/>
        <v>#REF!</v>
      </c>
      <c r="Q15" s="44" t="e">
        <f>#REF!</f>
        <v>#REF!</v>
      </c>
      <c r="R15" s="49" t="e">
        <f>#REF!</f>
        <v>#REF!</v>
      </c>
      <c r="S15" s="49" t="e">
        <f>#REF!</f>
        <v>#REF!</v>
      </c>
      <c r="T15" s="46" t="e">
        <f>#REF!</f>
        <v>#REF!</v>
      </c>
    </row>
    <row r="16" spans="2:25" ht="12.75">
      <c r="B16" s="12" t="s">
        <v>3</v>
      </c>
      <c r="C16" s="36" t="e">
        <f>ROUND(#REF!,-3)</f>
        <v>#REF!</v>
      </c>
      <c r="D16" s="36" t="e">
        <f>ROUND(#REF!,-3)</f>
        <v>#REF!</v>
      </c>
      <c r="E16" s="36" t="e">
        <f>ROUND(#REF!,-3)</f>
        <v>#REF!</v>
      </c>
      <c r="F16" s="36" t="e">
        <f>ROUND(#REF!,-3)</f>
        <v>#REF!</v>
      </c>
      <c r="G16" s="36" t="e">
        <f>#REF!</f>
        <v>#REF!</v>
      </c>
      <c r="H16" s="36" t="e">
        <f>ROUND(#REF!,-3)</f>
        <v>#REF!</v>
      </c>
      <c r="I16" s="36" t="e">
        <f>ROUND(#REF!,-3)</f>
        <v>#REF!</v>
      </c>
      <c r="J16" s="36" t="e">
        <f>ROUND(#REF!,-3)</f>
        <v>#REF!</v>
      </c>
      <c r="K16" s="83" t="e">
        <f t="shared" si="1"/>
        <v>#REF!</v>
      </c>
      <c r="L16" s="75">
        <v>0.03809523809523818</v>
      </c>
      <c r="M16" s="53"/>
      <c r="N16" s="53"/>
      <c r="O16" s="53"/>
      <c r="P16" s="53" t="e">
        <f t="shared" si="0"/>
        <v>#REF!</v>
      </c>
      <c r="Q16" s="7" t="e">
        <f>#REF!</f>
        <v>#REF!</v>
      </c>
      <c r="R16" s="37" t="e">
        <f>#REF!</f>
        <v>#REF!</v>
      </c>
      <c r="S16" s="37" t="e">
        <f>#REF!</f>
        <v>#REF!</v>
      </c>
      <c r="T16" s="39" t="e">
        <f>#REF!</f>
        <v>#REF!</v>
      </c>
      <c r="Y16" s="6"/>
    </row>
    <row r="17" spans="2:20" ht="12.75">
      <c r="B17" s="12" t="s">
        <v>14</v>
      </c>
      <c r="C17" s="36" t="e">
        <f>ROUND(#REF!,-3)</f>
        <v>#REF!</v>
      </c>
      <c r="D17" s="36" t="e">
        <f>ROUND(#REF!,-3)</f>
        <v>#REF!</v>
      </c>
      <c r="E17" s="36" t="e">
        <f>ROUND(#REF!,-3)</f>
        <v>#REF!</v>
      </c>
      <c r="F17" s="36" t="e">
        <f>ROUND(#REF!,-3)</f>
        <v>#REF!</v>
      </c>
      <c r="G17" s="36" t="e">
        <f>ROUND(#REF!,-3)</f>
        <v>#REF!</v>
      </c>
      <c r="H17" s="36" t="e">
        <f>ROUND(#REF!,-3)</f>
        <v>#REF!</v>
      </c>
      <c r="I17" s="36" t="e">
        <f>ROUND(#REF!,-3)</f>
        <v>#REF!</v>
      </c>
      <c r="J17" s="36" t="e">
        <f>ROUND(#REF!,-3)</f>
        <v>#REF!</v>
      </c>
      <c r="K17" s="83" t="e">
        <f t="shared" si="1"/>
        <v>#REF!</v>
      </c>
      <c r="L17" s="75">
        <v>0.0063816209317166805</v>
      </c>
      <c r="M17" s="53">
        <v>0.056</v>
      </c>
      <c r="N17" s="53">
        <v>-0.062</v>
      </c>
      <c r="O17" s="53"/>
      <c r="P17" s="53" t="e">
        <f t="shared" si="0"/>
        <v>#REF!</v>
      </c>
      <c r="Q17" s="7" t="e">
        <f>#REF!</f>
        <v>#REF!</v>
      </c>
      <c r="R17" s="37" t="e">
        <f>#REF!</f>
        <v>#REF!</v>
      </c>
      <c r="S17" s="37" t="e">
        <f>#REF!</f>
        <v>#REF!</v>
      </c>
      <c r="T17" s="39" t="e">
        <f>#REF!</f>
        <v>#REF!</v>
      </c>
    </row>
    <row r="18" spans="2:20" ht="12.75">
      <c r="B18" s="12" t="s">
        <v>7</v>
      </c>
      <c r="C18" s="36" t="e">
        <f>ROUND(#REF!,-3)</f>
        <v>#REF!</v>
      </c>
      <c r="D18" s="36" t="e">
        <f>ROUND(#REF!,-3)</f>
        <v>#REF!</v>
      </c>
      <c r="E18" s="36" t="e">
        <f>ROUND(#REF!,-3)</f>
        <v>#REF!</v>
      </c>
      <c r="F18" s="36" t="e">
        <f>ROUND(#REF!,-3)</f>
        <v>#REF!</v>
      </c>
      <c r="G18" s="36" t="e">
        <f>ROUND(#REF!,-3)</f>
        <v>#REF!</v>
      </c>
      <c r="H18" s="36" t="e">
        <f>ROUND(#REF!,-3)</f>
        <v>#REF!</v>
      </c>
      <c r="I18" s="36" t="e">
        <f>ROUND(#REF!,-3)</f>
        <v>#REF!</v>
      </c>
      <c r="J18" s="36" t="e">
        <f>ROUND(#REF!,-3)</f>
        <v>#REF!</v>
      </c>
      <c r="K18" s="83" t="e">
        <f t="shared" si="1"/>
        <v>#REF!</v>
      </c>
      <c r="L18" s="75">
        <v>0.022922636103151817</v>
      </c>
      <c r="M18" s="53"/>
      <c r="N18" s="53"/>
      <c r="O18" s="53"/>
      <c r="P18" s="53" t="e">
        <f t="shared" si="0"/>
        <v>#REF!</v>
      </c>
      <c r="Q18" s="7" t="e">
        <f>#REF!</f>
        <v>#REF!</v>
      </c>
      <c r="R18" s="37" t="e">
        <f>#REF!</f>
        <v>#REF!</v>
      </c>
      <c r="S18" s="37" t="e">
        <f>#REF!</f>
        <v>#REF!</v>
      </c>
      <c r="T18" s="39" t="e">
        <f>#REF!</f>
        <v>#REF!</v>
      </c>
    </row>
    <row r="19" spans="2:20" ht="12.75">
      <c r="B19" s="12" t="s">
        <v>12</v>
      </c>
      <c r="C19" s="36" t="e">
        <f>ROUND(#REF!,-3)</f>
        <v>#REF!</v>
      </c>
      <c r="D19" s="36" t="e">
        <f>ROUND(#REF!,-3)</f>
        <v>#REF!</v>
      </c>
      <c r="E19" s="36" t="e">
        <f>ROUND(#REF!,-3)</f>
        <v>#REF!</v>
      </c>
      <c r="F19" s="36" t="e">
        <f>ROUND(#REF!,-3)</f>
        <v>#REF!</v>
      </c>
      <c r="G19" s="36" t="e">
        <f>ROUND(#REF!,-3)</f>
        <v>#REF!</v>
      </c>
      <c r="H19" s="36" t="e">
        <f>ROUND(#REF!,-3)</f>
        <v>#REF!</v>
      </c>
      <c r="I19" s="36" t="e">
        <f>ROUND(#REF!,-3)</f>
        <v>#REF!</v>
      </c>
      <c r="J19" s="36" t="e">
        <f>ROUND(#REF!,-3)</f>
        <v>#REF!</v>
      </c>
      <c r="K19" s="83" t="e">
        <f t="shared" si="1"/>
        <v>#REF!</v>
      </c>
      <c r="L19" s="75">
        <v>0.025371828521434825</v>
      </c>
      <c r="M19" s="53"/>
      <c r="N19" s="53"/>
      <c r="O19" s="53"/>
      <c r="P19" s="53" t="e">
        <f t="shared" si="0"/>
        <v>#REF!</v>
      </c>
      <c r="Q19" s="7" t="e">
        <f>#REF!</f>
        <v>#REF!</v>
      </c>
      <c r="R19" s="37" t="e">
        <f>#REF!</f>
        <v>#REF!</v>
      </c>
      <c r="S19" s="37" t="e">
        <f>#REF!</f>
        <v>#REF!</v>
      </c>
      <c r="T19" s="39" t="e">
        <f>#REF!</f>
        <v>#REF!</v>
      </c>
    </row>
    <row r="20" spans="2:20" ht="12.75">
      <c r="B20" s="12" t="s">
        <v>8</v>
      </c>
      <c r="C20" s="36" t="e">
        <f>ROUND(#REF!,-3)</f>
        <v>#REF!</v>
      </c>
      <c r="D20" s="36" t="e">
        <f>ROUND(#REF!,-3)</f>
        <v>#REF!</v>
      </c>
      <c r="E20" s="36" t="e">
        <f>ROUND(#REF!,-3)</f>
        <v>#REF!</v>
      </c>
      <c r="F20" s="36" t="e">
        <f>ROUND(#REF!,-3)</f>
        <v>#REF!</v>
      </c>
      <c r="G20" s="36" t="e">
        <f>ROUND(#REF!,-3)</f>
        <v>#REF!</v>
      </c>
      <c r="H20" s="36" t="e">
        <f>ROUND(#REF!,-3)</f>
        <v>#REF!</v>
      </c>
      <c r="I20" s="36" t="e">
        <f>ROUND(#REF!,-3)</f>
        <v>#REF!</v>
      </c>
      <c r="J20" s="36" t="e">
        <f>ROUND(#REF!,-3)</f>
        <v>#REF!</v>
      </c>
      <c r="K20" s="90" t="e">
        <f t="shared" si="1"/>
        <v>#REF!</v>
      </c>
      <c r="L20" s="75">
        <v>0.008768724881256906</v>
      </c>
      <c r="M20" s="53">
        <v>-0.06</v>
      </c>
      <c r="N20" s="53">
        <v>-0.12</v>
      </c>
      <c r="O20" s="53">
        <v>-0.032</v>
      </c>
      <c r="P20" s="53" t="e">
        <f t="shared" si="0"/>
        <v>#REF!</v>
      </c>
      <c r="Q20" s="7" t="e">
        <f>#REF!</f>
        <v>#REF!</v>
      </c>
      <c r="R20" s="37" t="e">
        <f>#REF!</f>
        <v>#REF!</v>
      </c>
      <c r="S20" s="37" t="e">
        <f>#REF!</f>
        <v>#REF!</v>
      </c>
      <c r="T20" s="39" t="e">
        <f>#REF!</f>
        <v>#REF!</v>
      </c>
    </row>
    <row r="21" spans="2:20" ht="24.75" customHeight="1">
      <c r="B21" s="42" t="s">
        <v>30</v>
      </c>
      <c r="C21" s="42"/>
      <c r="D21" s="50"/>
      <c r="E21" s="50" t="e">
        <f aca="true" t="shared" si="2" ref="E21:K21">AVERAGE(E5:E20)</f>
        <v>#REF!</v>
      </c>
      <c r="F21" s="50" t="e">
        <f t="shared" si="2"/>
        <v>#REF!</v>
      </c>
      <c r="G21" s="50" t="e">
        <f t="shared" si="2"/>
        <v>#REF!</v>
      </c>
      <c r="H21" s="50" t="e">
        <f t="shared" si="2"/>
        <v>#REF!</v>
      </c>
      <c r="I21" s="5" t="e">
        <f t="shared" si="2"/>
        <v>#REF!</v>
      </c>
      <c r="J21" s="50"/>
      <c r="K21" s="89" t="e">
        <f t="shared" si="2"/>
        <v>#REF!</v>
      </c>
      <c r="L21" s="82">
        <v>0.02700121068607328</v>
      </c>
      <c r="M21" s="54">
        <f>AVERAGE(M5:M20)</f>
        <v>0.006500000000000001</v>
      </c>
      <c r="N21" s="54"/>
      <c r="O21" s="54">
        <v>-0.034</v>
      </c>
      <c r="P21" s="54" t="e">
        <f>AVERAGE(P5:P20)</f>
        <v>#REF!</v>
      </c>
      <c r="Q21" s="51" t="e">
        <f>AVERAGE(Q5:Q20)</f>
        <v>#REF!</v>
      </c>
      <c r="R21" s="43" t="e">
        <f>SUM(R5:R20)</f>
        <v>#REF!</v>
      </c>
      <c r="S21" s="43" t="e">
        <f>SUM(S5:S20)</f>
        <v>#REF!</v>
      </c>
      <c r="T21" s="41" t="e">
        <f>SUM(T5:T20)</f>
        <v>#REF!</v>
      </c>
    </row>
    <row r="23" spans="11:18" ht="12.75">
      <c r="K23" s="1" t="s">
        <v>18</v>
      </c>
      <c r="R23" s="2"/>
    </row>
    <row r="24" spans="2:15" ht="12.75">
      <c r="B24" s="22" t="s">
        <v>34</v>
      </c>
      <c r="C24" s="22"/>
      <c r="D24" s="22"/>
      <c r="E24" s="4"/>
      <c r="F24" s="8"/>
      <c r="G24" s="8"/>
      <c r="H24" s="8"/>
      <c r="K24" s="158" t="s">
        <v>95</v>
      </c>
      <c r="L24" s="158"/>
      <c r="M24" s="158"/>
      <c r="N24" s="2" t="e">
        <f>R21+S21</f>
        <v>#REF!</v>
      </c>
      <c r="O24" s="2"/>
    </row>
    <row r="25" spans="2:15" ht="12.75">
      <c r="B25" s="25" t="s">
        <v>31</v>
      </c>
      <c r="C25" s="25">
        <v>4</v>
      </c>
      <c r="D25" s="25"/>
      <c r="E25" s="25"/>
      <c r="F25" s="8"/>
      <c r="G25" s="8"/>
      <c r="H25" s="8"/>
      <c r="K25" s="158" t="s">
        <v>105</v>
      </c>
      <c r="L25" s="158"/>
      <c r="M25" s="158"/>
      <c r="N25" s="2" t="e">
        <f>S21+#REF!</f>
        <v>#REF!</v>
      </c>
      <c r="O25" s="2"/>
    </row>
    <row r="26" spans="2:24" ht="12.75">
      <c r="B26" s="26" t="s">
        <v>32</v>
      </c>
      <c r="C26" s="26"/>
      <c r="D26" s="26"/>
      <c r="E26" s="26"/>
      <c r="H26" s="55"/>
      <c r="X26" s="57"/>
    </row>
    <row r="27" spans="2:24" ht="12.75">
      <c r="B27" s="47" t="s">
        <v>33</v>
      </c>
      <c r="C27" s="47">
        <v>12</v>
      </c>
      <c r="D27" s="47"/>
      <c r="E27" s="47"/>
      <c r="W27" s="8"/>
      <c r="X27" s="57"/>
    </row>
    <row r="28" ht="12.75">
      <c r="V28" s="2"/>
    </row>
  </sheetData>
  <sheetProtection/>
  <mergeCells count="2">
    <mergeCell ref="K24:M24"/>
    <mergeCell ref="K25:M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W28"/>
  <sheetViews>
    <sheetView rightToLeft="1" view="pageBreakPreview" zoomScaleSheetLayoutView="100" zoomScalePageLayoutView="0" workbookViewId="0" topLeftCell="A1">
      <selection activeCell="J5" sqref="J5:J21"/>
    </sheetView>
  </sheetViews>
  <sheetFormatPr defaultColWidth="9.140625" defaultRowHeight="12.75"/>
  <cols>
    <col min="1" max="1" width="5.140625" style="0" customWidth="1"/>
    <col min="2" max="4" width="11.8515625" style="0" customWidth="1"/>
    <col min="5" max="6" width="11.8515625" style="0" hidden="1" customWidth="1"/>
    <col min="7" max="7" width="16.00390625" style="0" hidden="1" customWidth="1"/>
    <col min="8" max="8" width="13.28125" style="0" hidden="1" customWidth="1"/>
    <col min="9" max="12" width="13.28125" style="0" customWidth="1"/>
    <col min="13" max="14" width="13.140625" style="0" customWidth="1"/>
    <col min="15" max="15" width="10.140625" style="0" customWidth="1"/>
    <col min="16" max="16" width="10.7109375" style="0" customWidth="1"/>
    <col min="17" max="17" width="9.28125" style="0" hidden="1" customWidth="1"/>
    <col min="18" max="18" width="9.140625" style="0" hidden="1" customWidth="1"/>
    <col min="19" max="19" width="34.421875" style="0" customWidth="1"/>
  </cols>
  <sheetData>
    <row r="4" spans="2:18" ht="48">
      <c r="B4" s="11" t="s">
        <v>9</v>
      </c>
      <c r="C4" s="11" t="s">
        <v>92</v>
      </c>
      <c r="D4" s="11" t="s">
        <v>90</v>
      </c>
      <c r="E4" s="11" t="s">
        <v>54</v>
      </c>
      <c r="F4" s="11" t="s">
        <v>38</v>
      </c>
      <c r="G4" s="11" t="s">
        <v>38</v>
      </c>
      <c r="H4" s="11" t="s">
        <v>41</v>
      </c>
      <c r="I4" s="11" t="s">
        <v>40</v>
      </c>
      <c r="J4" s="11" t="s">
        <v>5</v>
      </c>
      <c r="K4" s="62" t="s">
        <v>93</v>
      </c>
      <c r="L4" s="11" t="s">
        <v>15</v>
      </c>
      <c r="M4" s="76" t="s">
        <v>100</v>
      </c>
      <c r="N4" s="11" t="s">
        <v>97</v>
      </c>
      <c r="O4" s="11" t="s">
        <v>94</v>
      </c>
      <c r="P4" s="11" t="s">
        <v>91</v>
      </c>
      <c r="Q4" s="11" t="s">
        <v>37</v>
      </c>
      <c r="R4" s="11" t="s">
        <v>36</v>
      </c>
    </row>
    <row r="5" spans="2:18" ht="12.75">
      <c r="B5" s="12" t="s">
        <v>17</v>
      </c>
      <c r="C5" s="36" t="e">
        <f>ROUND(#REF!,-3)</f>
        <v>#REF!</v>
      </c>
      <c r="D5" s="36" t="e">
        <f>ROUND(#REF!,-3)</f>
        <v>#REF!</v>
      </c>
      <c r="E5" s="36" t="e">
        <f>ROUND(#REF!,-3)</f>
        <v>#REF!</v>
      </c>
      <c r="F5" s="36" t="e">
        <f>ROUND(#REF!,-3)</f>
        <v>#REF!</v>
      </c>
      <c r="G5" s="36" t="e">
        <f>ROUND(#REF!,-3)</f>
        <v>#REF!</v>
      </c>
      <c r="H5" s="36" t="e">
        <f>ROUND(#REF!,-3)</f>
        <v>#REF!</v>
      </c>
      <c r="I5" s="36">
        <v>994000</v>
      </c>
      <c r="J5" s="75" t="e">
        <f>C5/D5-1</f>
        <v>#REF!</v>
      </c>
      <c r="K5" s="53">
        <v>-0.0020408163265306367</v>
      </c>
      <c r="L5" s="53" t="e">
        <f>C5/I5-1</f>
        <v>#REF!</v>
      </c>
      <c r="M5" s="77" t="s">
        <v>99</v>
      </c>
      <c r="N5" s="7" t="e">
        <f>#REF!</f>
        <v>#REF!</v>
      </c>
      <c r="O5" s="37" t="e">
        <f>#REF!</f>
        <v>#REF!</v>
      </c>
      <c r="P5" s="37" t="e">
        <f>#REF!</f>
        <v>#REF!</v>
      </c>
      <c r="Q5" s="4" t="e">
        <f>#REF!</f>
        <v>#REF!</v>
      </c>
      <c r="R5" s="39" t="e">
        <f>#REF!</f>
        <v>#REF!</v>
      </c>
    </row>
    <row r="6" spans="2:18" ht="12.75">
      <c r="B6" s="12" t="s">
        <v>2</v>
      </c>
      <c r="C6" s="36" t="e">
        <f>ROUND(#REF!,-3)</f>
        <v>#REF!</v>
      </c>
      <c r="D6" s="36" t="e">
        <f>ROUND(#REF!,-3)</f>
        <v>#REF!</v>
      </c>
      <c r="E6" s="36" t="e">
        <f>ROUND(#REF!,-3)</f>
        <v>#REF!</v>
      </c>
      <c r="F6" s="36" t="e">
        <f>ROUND(#REF!,-3)</f>
        <v>#REF!</v>
      </c>
      <c r="G6" s="36" t="e">
        <f>ROUND(#REF!,-3)</f>
        <v>#REF!</v>
      </c>
      <c r="H6" s="36" t="e">
        <f>ROUND(#REF!,-3)</f>
        <v>#REF!</v>
      </c>
      <c r="I6" s="36">
        <v>1273000</v>
      </c>
      <c r="J6" s="75" t="e">
        <f>C6/D6-1</f>
        <v>#REF!</v>
      </c>
      <c r="K6" s="53">
        <v>0.015026296018031626</v>
      </c>
      <c r="L6" s="53" t="e">
        <f aca="true" t="shared" si="0" ref="L6:L20">C6/I6-1</f>
        <v>#REF!</v>
      </c>
      <c r="M6" s="77">
        <v>0.03</v>
      </c>
      <c r="N6" s="9" t="e">
        <f>#REF!</f>
        <v>#REF!</v>
      </c>
      <c r="O6" s="38" t="e">
        <f>#REF!</f>
        <v>#REF!</v>
      </c>
      <c r="P6" s="38" t="e">
        <f>#REF!</f>
        <v>#REF!</v>
      </c>
      <c r="Q6" s="4" t="e">
        <f>#REF!</f>
        <v>#REF!</v>
      </c>
      <c r="R6" s="40" t="e">
        <f>#REF!</f>
        <v>#REF!</v>
      </c>
    </row>
    <row r="7" spans="2:18" ht="12.75">
      <c r="B7" s="12" t="s">
        <v>10</v>
      </c>
      <c r="C7" s="36" t="e">
        <f>ROUND(#REF!,-3)</f>
        <v>#REF!</v>
      </c>
      <c r="D7" s="36" t="e">
        <f>ROUND(#REF!,-3)</f>
        <v>#REF!</v>
      </c>
      <c r="E7" s="36" t="e">
        <f>ROUND(#REF!,-3)</f>
        <v>#REF!</v>
      </c>
      <c r="F7" s="36" t="e">
        <f>ROUND(#REF!,-3)</f>
        <v>#REF!</v>
      </c>
      <c r="G7" s="36" t="e">
        <f>ROUND(#REF!,-3)</f>
        <v>#REF!</v>
      </c>
      <c r="H7" s="36" t="e">
        <f>ROUND(#REF!,-3)</f>
        <v>#REF!</v>
      </c>
      <c r="I7" s="36">
        <v>904000</v>
      </c>
      <c r="J7" s="75" t="e">
        <f aca="true" t="shared" si="1" ref="J7:J20">C7/D7-1</f>
        <v>#REF!</v>
      </c>
      <c r="K7" s="53">
        <v>0.01689545934530101</v>
      </c>
      <c r="L7" s="53" t="e">
        <f t="shared" si="0"/>
        <v>#REF!</v>
      </c>
      <c r="M7" s="77">
        <v>0.05</v>
      </c>
      <c r="N7" s="7" t="e">
        <f>#REF!</f>
        <v>#REF!</v>
      </c>
      <c r="O7" s="37" t="e">
        <f>#REF!</f>
        <v>#REF!</v>
      </c>
      <c r="P7" s="37" t="e">
        <f>#REF!</f>
        <v>#REF!</v>
      </c>
      <c r="Q7" s="4" t="e">
        <f>#REF!</f>
        <v>#REF!</v>
      </c>
      <c r="R7" t="e">
        <f>#REF!</f>
        <v>#REF!</v>
      </c>
    </row>
    <row r="8" spans="2:18" ht="12.75">
      <c r="B8" s="12" t="s">
        <v>19</v>
      </c>
      <c r="C8" s="36" t="e">
        <f>ROUND(#REF!,-3)</f>
        <v>#REF!</v>
      </c>
      <c r="D8" s="36" t="e">
        <f>ROUND(#REF!,-3)</f>
        <v>#REF!</v>
      </c>
      <c r="E8" s="36" t="e">
        <f>ROUND(#REF!,-3)</f>
        <v>#REF!</v>
      </c>
      <c r="F8" s="36" t="e">
        <f>ROUND(#REF!,-3)</f>
        <v>#REF!</v>
      </c>
      <c r="G8" s="36" t="e">
        <f>ROUND(#REF!,-3)</f>
        <v>#REF!</v>
      </c>
      <c r="H8" s="36" t="e">
        <f>ROUND(#REF!,-3)</f>
        <v>#REF!</v>
      </c>
      <c r="I8" s="36">
        <v>850000</v>
      </c>
      <c r="J8" s="75" t="e">
        <f t="shared" si="1"/>
        <v>#REF!</v>
      </c>
      <c r="K8" s="53">
        <v>0.03901895206243022</v>
      </c>
      <c r="L8" s="53" t="e">
        <f t="shared" si="0"/>
        <v>#REF!</v>
      </c>
      <c r="M8" s="77">
        <v>0.04</v>
      </c>
      <c r="N8" s="7" t="e">
        <f>#REF!</f>
        <v>#REF!</v>
      </c>
      <c r="O8" s="37" t="e">
        <f>#REF!</f>
        <v>#REF!</v>
      </c>
      <c r="P8" s="37" t="e">
        <f>#REF!</f>
        <v>#REF!</v>
      </c>
      <c r="Q8" s="4" t="e">
        <f>#REF!</f>
        <v>#REF!</v>
      </c>
      <c r="R8" s="39">
        <v>348</v>
      </c>
    </row>
    <row r="9" spans="2:18" ht="12.75">
      <c r="B9" s="12" t="s">
        <v>4</v>
      </c>
      <c r="C9" s="36" t="e">
        <f>ROUND(#REF!,-3)</f>
        <v>#REF!</v>
      </c>
      <c r="D9" s="36" t="e">
        <f>ROUND(#REF!,-3)</f>
        <v>#REF!</v>
      </c>
      <c r="E9" s="36" t="e">
        <f>ROUND(#REF!,-3)</f>
        <v>#REF!</v>
      </c>
      <c r="F9" s="36" t="e">
        <f>ROUND(#REF!,-3)</f>
        <v>#REF!</v>
      </c>
      <c r="G9" s="36" t="e">
        <f>ROUND(#REF!,-3)</f>
        <v>#REF!</v>
      </c>
      <c r="H9" s="36" t="e">
        <f>ROUND(#REF!,-3)</f>
        <v>#REF!</v>
      </c>
      <c r="I9" s="36">
        <v>2024000</v>
      </c>
      <c r="J9" s="80" t="e">
        <f t="shared" si="1"/>
        <v>#REF!</v>
      </c>
      <c r="K9" s="53">
        <v>0.00244140625</v>
      </c>
      <c r="L9" s="53" t="e">
        <f t="shared" si="0"/>
        <v>#REF!</v>
      </c>
      <c r="M9" s="77">
        <v>0.02</v>
      </c>
      <c r="N9" s="7" t="e">
        <f>#REF!</f>
        <v>#REF!</v>
      </c>
      <c r="O9" s="37" t="e">
        <f>#REF!</f>
        <v>#REF!</v>
      </c>
      <c r="P9" s="37" t="e">
        <f>#REF!</f>
        <v>#REF!</v>
      </c>
      <c r="Q9" s="4" t="e">
        <f>#REF!</f>
        <v>#REF!</v>
      </c>
      <c r="R9" s="39" t="e">
        <f>#REF!</f>
        <v>#REF!</v>
      </c>
    </row>
    <row r="10" spans="2:18" ht="12.75">
      <c r="B10" s="12" t="s">
        <v>0</v>
      </c>
      <c r="C10" s="36" t="e">
        <f>ROUND(#REF!,-3)</f>
        <v>#REF!</v>
      </c>
      <c r="D10" s="36" t="e">
        <f>ROUND(#REF!,-3)</f>
        <v>#REF!</v>
      </c>
      <c r="E10" s="36" t="e">
        <f>ROUND(#REF!,-3)</f>
        <v>#REF!</v>
      </c>
      <c r="F10" s="36" t="e">
        <f>ROUND(#REF!,-3)</f>
        <v>#REF!</v>
      </c>
      <c r="G10" s="36" t="e">
        <f>ROUND(#REF!,-3)</f>
        <v>#REF!</v>
      </c>
      <c r="H10" s="36" t="e">
        <f>ROUND(#REF!,-3)</f>
        <v>#REF!</v>
      </c>
      <c r="I10" s="36">
        <v>1561000</v>
      </c>
      <c r="J10" s="75" t="e">
        <f t="shared" si="1"/>
        <v>#REF!</v>
      </c>
      <c r="K10" s="53">
        <v>0.017385705086928605</v>
      </c>
      <c r="L10" s="53" t="e">
        <f t="shared" si="0"/>
        <v>#REF!</v>
      </c>
      <c r="M10" s="78">
        <v>0.01</v>
      </c>
      <c r="N10" s="7" t="e">
        <f>#REF!</f>
        <v>#REF!</v>
      </c>
      <c r="O10" s="37" t="e">
        <f>#REF!</f>
        <v>#REF!</v>
      </c>
      <c r="P10" s="37" t="e">
        <f>#REF!</f>
        <v>#REF!</v>
      </c>
      <c r="Q10" s="4" t="e">
        <f>#REF!</f>
        <v>#REF!</v>
      </c>
      <c r="R10" s="39" t="e">
        <f>#REF!</f>
        <v>#REF!</v>
      </c>
    </row>
    <row r="11" spans="2:18" ht="12.75">
      <c r="B11" s="12" t="s">
        <v>13</v>
      </c>
      <c r="C11" s="36" t="e">
        <f>ROUND(#REF!,-3)</f>
        <v>#REF!</v>
      </c>
      <c r="D11" s="36" t="e">
        <f>ROUND(#REF!,-3)</f>
        <v>#REF!</v>
      </c>
      <c r="E11" s="36" t="e">
        <f>ROUND(#REF!,-3)</f>
        <v>#REF!</v>
      </c>
      <c r="F11" s="36" t="e">
        <f>ROUND(#REF!,-3)</f>
        <v>#REF!</v>
      </c>
      <c r="G11" s="36" t="e">
        <f>ROUND(#REF!,-3)</f>
        <v>#REF!</v>
      </c>
      <c r="H11" s="36" t="e">
        <f>ROUND(#REF!,-3)</f>
        <v>#REF!</v>
      </c>
      <c r="I11" s="36">
        <v>1296000</v>
      </c>
      <c r="J11" s="80" t="e">
        <f t="shared" si="1"/>
        <v>#REF!</v>
      </c>
      <c r="K11" s="53">
        <v>0.015957446808510634</v>
      </c>
      <c r="L11" s="53" t="e">
        <f t="shared" si="0"/>
        <v>#REF!</v>
      </c>
      <c r="M11" s="78">
        <v>0.035</v>
      </c>
      <c r="N11" s="7" t="e">
        <f>#REF!</f>
        <v>#REF!</v>
      </c>
      <c r="O11" s="37" t="e">
        <f>#REF!</f>
        <v>#REF!</v>
      </c>
      <c r="P11" s="37" t="e">
        <f>#REF!</f>
        <v>#REF!</v>
      </c>
      <c r="Q11" s="4" t="e">
        <f>#REF!</f>
        <v>#REF!</v>
      </c>
      <c r="R11" s="39" t="e">
        <f>#REF!</f>
        <v>#REF!</v>
      </c>
    </row>
    <row r="12" spans="2:18" ht="12.75">
      <c r="B12" s="12" t="s">
        <v>1</v>
      </c>
      <c r="C12" s="36" t="e">
        <f>ROUND(#REF!,-3)</f>
        <v>#REF!</v>
      </c>
      <c r="D12" s="36" t="e">
        <f>ROUND(#REF!,-3)</f>
        <v>#REF!</v>
      </c>
      <c r="E12" s="36" t="e">
        <f>ROUND(#REF!,-3)</f>
        <v>#REF!</v>
      </c>
      <c r="F12" s="36" t="e">
        <f>ROUND(#REF!,-3)</f>
        <v>#REF!</v>
      </c>
      <c r="G12" s="36" t="e">
        <f>ROUND(#REF!,-3)</f>
        <v>#REF!</v>
      </c>
      <c r="H12" s="36" t="e">
        <f>ROUND(#REF!,-3)</f>
        <v>#REF!</v>
      </c>
      <c r="I12" s="36">
        <v>1852000</v>
      </c>
      <c r="J12" s="75" t="e">
        <f t="shared" si="1"/>
        <v>#REF!</v>
      </c>
      <c r="K12" s="53">
        <v>0.013859275053304865</v>
      </c>
      <c r="L12" s="53" t="e">
        <f t="shared" si="0"/>
        <v>#REF!</v>
      </c>
      <c r="M12" s="78">
        <v>0.06</v>
      </c>
      <c r="N12" s="7" t="e">
        <f>#REF!</f>
        <v>#REF!</v>
      </c>
      <c r="O12" s="37" t="e">
        <f>#REF!</f>
        <v>#REF!</v>
      </c>
      <c r="P12" s="37" t="e">
        <f>#REF!</f>
        <v>#REF!</v>
      </c>
      <c r="Q12" s="4" t="e">
        <f>#REF!</f>
        <v>#REF!</v>
      </c>
      <c r="R12" s="39" t="e">
        <f>#REF!</f>
        <v>#REF!</v>
      </c>
    </row>
    <row r="13" spans="2:18" ht="12.75">
      <c r="B13" s="12" t="s">
        <v>23</v>
      </c>
      <c r="C13" s="36" t="e">
        <f>ROUND(#REF!,-3)</f>
        <v>#REF!</v>
      </c>
      <c r="D13" s="36" t="e">
        <f>ROUND(#REF!,-3)</f>
        <v>#REF!</v>
      </c>
      <c r="E13" s="36" t="e">
        <f>ROUND(#REF!,-3)</f>
        <v>#REF!</v>
      </c>
      <c r="F13" s="36" t="e">
        <f>ROUND(#REF!,-3)</f>
        <v>#REF!</v>
      </c>
      <c r="G13" s="36" t="e">
        <f>ROUND(#REF!,-3)</f>
        <v>#REF!</v>
      </c>
      <c r="H13" s="36" t="e">
        <f>ROUND(#REF!,-3)</f>
        <v>#REF!</v>
      </c>
      <c r="I13" s="36">
        <v>1626000</v>
      </c>
      <c r="J13" s="75" t="e">
        <f t="shared" si="1"/>
        <v>#REF!</v>
      </c>
      <c r="K13" s="53">
        <v>0.007168458781362075</v>
      </c>
      <c r="L13" s="53" t="e">
        <f t="shared" si="0"/>
        <v>#REF!</v>
      </c>
      <c r="M13" s="78">
        <v>0.015</v>
      </c>
      <c r="N13" s="7" t="e">
        <f>#REF!</f>
        <v>#REF!</v>
      </c>
      <c r="O13" s="37" t="e">
        <f>#REF!</f>
        <v>#REF!</v>
      </c>
      <c r="P13" s="37" t="e">
        <f>#REF!</f>
        <v>#REF!</v>
      </c>
      <c r="Q13" s="4" t="e">
        <f>#REF!</f>
        <v>#REF!</v>
      </c>
      <c r="R13" s="39" t="e">
        <f>#REF!</f>
        <v>#REF!</v>
      </c>
    </row>
    <row r="14" spans="2:18" ht="12.75">
      <c r="B14" s="12" t="s">
        <v>11</v>
      </c>
      <c r="C14" s="36" t="e">
        <f>ROUND(#REF!,-3)</f>
        <v>#REF!</v>
      </c>
      <c r="D14" s="36" t="e">
        <f>ROUND(#REF!,-3)</f>
        <v>#REF!</v>
      </c>
      <c r="E14" s="36" t="e">
        <f>ROUND(#REF!,-3)</f>
        <v>#REF!</v>
      </c>
      <c r="F14" s="36" t="e">
        <f>ROUND(#REF!,-3)</f>
        <v>#REF!</v>
      </c>
      <c r="G14" s="36" t="e">
        <f>ROUND(#REF!,-3)</f>
        <v>#REF!</v>
      </c>
      <c r="H14" s="36" t="e">
        <f>ROUND(#REF!,-3)</f>
        <v>#REF!</v>
      </c>
      <c r="I14" s="36">
        <v>1631000</v>
      </c>
      <c r="J14" s="75" t="e">
        <f t="shared" si="1"/>
        <v>#REF!</v>
      </c>
      <c r="K14" s="53">
        <v>0.030864197530864113</v>
      </c>
      <c r="L14" s="53" t="e">
        <f t="shared" si="0"/>
        <v>#REF!</v>
      </c>
      <c r="M14" s="79" t="s">
        <v>99</v>
      </c>
      <c r="N14" s="7" t="e">
        <f>#REF!</f>
        <v>#REF!</v>
      </c>
      <c r="O14" s="37" t="e">
        <f>#REF!</f>
        <v>#REF!</v>
      </c>
      <c r="P14" s="37" t="e">
        <f>#REF!</f>
        <v>#REF!</v>
      </c>
      <c r="Q14" s="4" t="e">
        <f>#REF!</f>
        <v>#REF!</v>
      </c>
      <c r="R14" s="39" t="e">
        <f>#REF!</f>
        <v>#REF!</v>
      </c>
    </row>
    <row r="15" spans="2:18" s="3" customFormat="1" ht="12.75">
      <c r="B15" s="12" t="s">
        <v>6</v>
      </c>
      <c r="C15" s="36" t="e">
        <f>ROUND(#REF!,-3)</f>
        <v>#REF!</v>
      </c>
      <c r="D15" s="36" t="e">
        <f>ROUND(#REF!,-3)</f>
        <v>#REF!</v>
      </c>
      <c r="E15" s="36" t="e">
        <f>ROUND(#REF!,-3)</f>
        <v>#REF!</v>
      </c>
      <c r="F15" s="36" t="e">
        <f>ROUND(#REF!,-3)</f>
        <v>#REF!</v>
      </c>
      <c r="G15" s="36" t="e">
        <f>ROUND(#REF!,-3)</f>
        <v>#REF!</v>
      </c>
      <c r="H15" s="36" t="e">
        <f>ROUND(#REF!,-3)</f>
        <v>#REF!</v>
      </c>
      <c r="I15" s="36">
        <v>1405000</v>
      </c>
      <c r="J15" s="81" t="e">
        <f t="shared" si="1"/>
        <v>#REF!</v>
      </c>
      <c r="K15" s="53">
        <v>-0.000685871056241405</v>
      </c>
      <c r="L15" s="53" t="e">
        <f t="shared" si="0"/>
        <v>#REF!</v>
      </c>
      <c r="M15" s="78">
        <v>0.05</v>
      </c>
      <c r="N15" s="44" t="e">
        <f>#REF!</f>
        <v>#REF!</v>
      </c>
      <c r="O15" s="49" t="e">
        <f>#REF!</f>
        <v>#REF!</v>
      </c>
      <c r="P15" s="49" t="e">
        <f>#REF!</f>
        <v>#REF!</v>
      </c>
      <c r="Q15" s="45" t="e">
        <f>#REF!</f>
        <v>#REF!</v>
      </c>
      <c r="R15" s="46" t="e">
        <f>#REF!</f>
        <v>#REF!</v>
      </c>
    </row>
    <row r="16" spans="2:23" ht="12.75">
      <c r="B16" s="12" t="s">
        <v>3</v>
      </c>
      <c r="C16" s="36" t="e">
        <f>ROUND(#REF!,-3)</f>
        <v>#REF!</v>
      </c>
      <c r="D16" s="36" t="e">
        <f>ROUND(#REF!,-3)</f>
        <v>#REF!</v>
      </c>
      <c r="E16" s="36" t="e">
        <f>ROUND(#REF!,-3)</f>
        <v>#REF!</v>
      </c>
      <c r="F16" s="36" t="e">
        <f>#REF!</f>
        <v>#REF!</v>
      </c>
      <c r="G16" s="36" t="e">
        <f>ROUND(#REF!,-3)</f>
        <v>#REF!</v>
      </c>
      <c r="H16" s="36" t="e">
        <f>ROUND(#REF!,-3)</f>
        <v>#REF!</v>
      </c>
      <c r="I16" s="36">
        <v>1464000</v>
      </c>
      <c r="J16" s="75" t="e">
        <f t="shared" si="1"/>
        <v>#REF!</v>
      </c>
      <c r="K16" s="53">
        <v>0.004098360655737654</v>
      </c>
      <c r="L16" s="53" t="e">
        <f t="shared" si="0"/>
        <v>#REF!</v>
      </c>
      <c r="M16" s="78">
        <v>0.04</v>
      </c>
      <c r="N16" s="7" t="e">
        <f>#REF!</f>
        <v>#REF!</v>
      </c>
      <c r="O16" s="37" t="e">
        <f>#REF!</f>
        <v>#REF!</v>
      </c>
      <c r="P16" s="37" t="e">
        <f>#REF!</f>
        <v>#REF!</v>
      </c>
      <c r="Q16" s="4" t="e">
        <f>#REF!</f>
        <v>#REF!</v>
      </c>
      <c r="R16" s="39" t="e">
        <f>#REF!</f>
        <v>#REF!</v>
      </c>
      <c r="W16" s="6"/>
    </row>
    <row r="17" spans="2:18" ht="12.75">
      <c r="B17" s="12" t="s">
        <v>14</v>
      </c>
      <c r="C17" s="36" t="e">
        <f>ROUND(#REF!,-3)</f>
        <v>#REF!</v>
      </c>
      <c r="D17" s="36" t="e">
        <f>ROUND(#REF!,-3)</f>
        <v>#REF!</v>
      </c>
      <c r="E17" s="36" t="e">
        <f>ROUND(#REF!,-3)</f>
        <v>#REF!</v>
      </c>
      <c r="F17" s="36" t="e">
        <f>ROUND(#REF!,-3)</f>
        <v>#REF!</v>
      </c>
      <c r="G17" s="36" t="e">
        <f>ROUND(#REF!,-3)</f>
        <v>#REF!</v>
      </c>
      <c r="H17" s="36" t="e">
        <f>ROUND(#REF!,-3)</f>
        <v>#REF!</v>
      </c>
      <c r="I17" s="36">
        <v>1519000</v>
      </c>
      <c r="J17" s="75" t="e">
        <f t="shared" si="1"/>
        <v>#REF!</v>
      </c>
      <c r="K17" s="53">
        <v>0.0019181585677749968</v>
      </c>
      <c r="L17" s="53" t="e">
        <f t="shared" si="0"/>
        <v>#REF!</v>
      </c>
      <c r="M17" s="78">
        <v>0</v>
      </c>
      <c r="N17" s="7" t="e">
        <f>#REF!</f>
        <v>#REF!</v>
      </c>
      <c r="O17" s="37" t="e">
        <f>#REF!</f>
        <v>#REF!</v>
      </c>
      <c r="P17" s="37" t="e">
        <f>#REF!</f>
        <v>#REF!</v>
      </c>
      <c r="Q17" s="4" t="e">
        <f>#REF!</f>
        <v>#REF!</v>
      </c>
      <c r="R17" s="39" t="e">
        <f>#REF!</f>
        <v>#REF!</v>
      </c>
    </row>
    <row r="18" spans="2:18" ht="12.75">
      <c r="B18" s="12" t="s">
        <v>7</v>
      </c>
      <c r="C18" s="36" t="e">
        <f>ROUND(#REF!,-3)</f>
        <v>#REF!</v>
      </c>
      <c r="D18" s="36" t="e">
        <f>ROUND(#REF!,-3)</f>
        <v>#REF!</v>
      </c>
      <c r="E18" s="36" t="e">
        <f>ROUND(#REF!,-3)</f>
        <v>#REF!</v>
      </c>
      <c r="F18" s="36" t="e">
        <f>ROUND(#REF!,-3)</f>
        <v>#REF!</v>
      </c>
      <c r="G18" s="36" t="e">
        <f>ROUND(#REF!,-3)</f>
        <v>#REF!</v>
      </c>
      <c r="H18" s="36" t="e">
        <f>ROUND(#REF!,-3)</f>
        <v>#REF!</v>
      </c>
      <c r="I18" s="36">
        <v>1363000</v>
      </c>
      <c r="J18" s="75" t="e">
        <f t="shared" si="1"/>
        <v>#REF!</v>
      </c>
      <c r="K18" s="53">
        <v>0.013798111837327598</v>
      </c>
      <c r="L18" s="53" t="e">
        <f t="shared" si="0"/>
        <v>#REF!</v>
      </c>
      <c r="M18" s="78">
        <v>0.03</v>
      </c>
      <c r="N18" s="7" t="e">
        <f>#REF!</f>
        <v>#REF!</v>
      </c>
      <c r="O18" s="37" t="e">
        <f>#REF!</f>
        <v>#REF!</v>
      </c>
      <c r="P18" s="37" t="e">
        <f>#REF!</f>
        <v>#REF!</v>
      </c>
      <c r="Q18" s="4" t="e">
        <f>#REF!</f>
        <v>#REF!</v>
      </c>
      <c r="R18" s="39" t="e">
        <f>#REF!</f>
        <v>#REF!</v>
      </c>
    </row>
    <row r="19" spans="2:18" ht="12.75">
      <c r="B19" s="12" t="s">
        <v>12</v>
      </c>
      <c r="C19" s="36" t="e">
        <f>ROUND(#REF!,-3)</f>
        <v>#REF!</v>
      </c>
      <c r="D19" s="36" t="e">
        <f>ROUND(#REF!,-3)</f>
        <v>#REF!</v>
      </c>
      <c r="E19" s="36" t="e">
        <f>ROUND(#REF!,-3)</f>
        <v>#REF!</v>
      </c>
      <c r="F19" s="36" t="e">
        <f>ROUND(#REF!,-3)</f>
        <v>#REF!</v>
      </c>
      <c r="G19" s="36" t="e">
        <f>ROUND(#REF!,-3)</f>
        <v>#REF!</v>
      </c>
      <c r="H19" s="36" t="e">
        <f>ROUND(#REF!,-3)</f>
        <v>#REF!</v>
      </c>
      <c r="I19" s="36">
        <v>1186000</v>
      </c>
      <c r="J19" s="75" t="e">
        <f t="shared" si="1"/>
        <v>#REF!</v>
      </c>
      <c r="K19" s="53">
        <v>0</v>
      </c>
      <c r="L19" s="53" t="e">
        <f t="shared" si="0"/>
        <v>#REF!</v>
      </c>
      <c r="M19" s="78">
        <v>0.03</v>
      </c>
      <c r="N19" s="7" t="e">
        <f>#REF!</f>
        <v>#REF!</v>
      </c>
      <c r="O19" s="37" t="e">
        <f>#REF!</f>
        <v>#REF!</v>
      </c>
      <c r="P19" s="37" t="e">
        <f>#REF!</f>
        <v>#REF!</v>
      </c>
      <c r="Q19" s="4" t="e">
        <f>#REF!</f>
        <v>#REF!</v>
      </c>
      <c r="R19" s="39" t="e">
        <f>#REF!</f>
        <v>#REF!</v>
      </c>
    </row>
    <row r="20" spans="2:18" ht="13.5" thickBot="1">
      <c r="B20" s="12" t="s">
        <v>8</v>
      </c>
      <c r="C20" s="36" t="e">
        <f>ROUND(#REF!,-3)</f>
        <v>#REF!</v>
      </c>
      <c r="D20" s="36" t="e">
        <f>ROUND(#REF!,-3)</f>
        <v>#REF!</v>
      </c>
      <c r="E20" s="36" t="e">
        <f>ROUND(#REF!,-3)</f>
        <v>#REF!</v>
      </c>
      <c r="F20" s="36" t="e">
        <f>ROUND(#REF!,-3)</f>
        <v>#REF!</v>
      </c>
      <c r="G20" s="36" t="e">
        <f>ROUND(#REF!,-3)</f>
        <v>#REF!</v>
      </c>
      <c r="H20" s="36" t="e">
        <f>ROUND(#REF!,-3)</f>
        <v>#REF!</v>
      </c>
      <c r="I20" s="36">
        <v>2774000</v>
      </c>
      <c r="J20" s="75" t="e">
        <f t="shared" si="1"/>
        <v>#REF!</v>
      </c>
      <c r="K20" s="53">
        <v>0.001097293343087058</v>
      </c>
      <c r="L20" s="53" t="e">
        <f t="shared" si="0"/>
        <v>#REF!</v>
      </c>
      <c r="M20" s="78">
        <v>0.03</v>
      </c>
      <c r="N20" s="7" t="e">
        <f>#REF!</f>
        <v>#REF!</v>
      </c>
      <c r="O20" s="37" t="e">
        <f>#REF!</f>
        <v>#REF!</v>
      </c>
      <c r="P20" s="37" t="e">
        <f>#REF!</f>
        <v>#REF!</v>
      </c>
      <c r="Q20" s="4" t="e">
        <f>#REF!</f>
        <v>#REF!</v>
      </c>
      <c r="R20" s="39" t="e">
        <f>#REF!</f>
        <v>#REF!</v>
      </c>
    </row>
    <row r="21" spans="2:18" ht="24.75" customHeight="1" thickBot="1">
      <c r="B21" s="42" t="s">
        <v>30</v>
      </c>
      <c r="C21" s="50" t="e">
        <f>AVERAGE(C5:C20)</f>
        <v>#REF!</v>
      </c>
      <c r="D21" s="50" t="e">
        <f aca="true" t="shared" si="2" ref="D21:J21">AVERAGE(D5:D20)</f>
        <v>#REF!</v>
      </c>
      <c r="E21" s="50" t="e">
        <f t="shared" si="2"/>
        <v>#REF!</v>
      </c>
      <c r="F21" s="50" t="e">
        <f t="shared" si="2"/>
        <v>#REF!</v>
      </c>
      <c r="G21" s="50" t="e">
        <f t="shared" si="2"/>
        <v>#REF!</v>
      </c>
      <c r="H21" s="5" t="e">
        <f t="shared" si="2"/>
        <v>#REF!</v>
      </c>
      <c r="I21" s="50">
        <f>AVERAGE(I5:I20)</f>
        <v>1482625</v>
      </c>
      <c r="J21" s="82" t="e">
        <f t="shared" si="2"/>
        <v>#REF!</v>
      </c>
      <c r="K21" s="61">
        <v>0.011050152122368026</v>
      </c>
      <c r="L21" s="54" t="e">
        <f>AVERAGE(L5:L20)</f>
        <v>#REF!</v>
      </c>
      <c r="M21" s="52"/>
      <c r="N21" s="51" t="e">
        <f>AVERAGE(N5:N20)</f>
        <v>#REF!</v>
      </c>
      <c r="O21" s="43" t="e">
        <f>SUM(O5:O20)</f>
        <v>#REF!</v>
      </c>
      <c r="P21" s="43" t="e">
        <f>SUM(P5:P20)</f>
        <v>#REF!</v>
      </c>
      <c r="Q21" s="23" t="e">
        <f>SUM(Q5:Q20)</f>
        <v>#REF!</v>
      </c>
      <c r="R21" s="41" t="e">
        <f>SUM(R5:R20)</f>
        <v>#REF!</v>
      </c>
    </row>
    <row r="23" spans="10:16" ht="12.75">
      <c r="J23" s="1" t="s">
        <v>18</v>
      </c>
      <c r="P23" s="2"/>
    </row>
    <row r="24" spans="2:13" ht="12.75">
      <c r="B24" s="22" t="s">
        <v>34</v>
      </c>
      <c r="C24" s="22"/>
      <c r="D24" s="4"/>
      <c r="E24" s="8"/>
      <c r="F24" s="8"/>
      <c r="G24" s="8"/>
      <c r="J24" s="158" t="s">
        <v>95</v>
      </c>
      <c r="K24" s="158"/>
      <c r="L24" s="158"/>
      <c r="M24" s="58" t="e">
        <f>O21+P21</f>
        <v>#REF!</v>
      </c>
    </row>
    <row r="25" spans="2:13" ht="12.75">
      <c r="B25" s="25" t="s">
        <v>31</v>
      </c>
      <c r="C25" s="25"/>
      <c r="D25" s="25"/>
      <c r="E25" s="8"/>
      <c r="F25" s="8"/>
      <c r="G25" s="8"/>
      <c r="J25" s="158" t="s">
        <v>96</v>
      </c>
      <c r="K25" s="158"/>
      <c r="L25" s="158"/>
      <c r="M25" s="60">
        <v>3878</v>
      </c>
    </row>
    <row r="26" spans="2:22" ht="12.75">
      <c r="B26" s="26" t="s">
        <v>32</v>
      </c>
      <c r="C26" s="26"/>
      <c r="D26" s="26"/>
      <c r="G26" s="55"/>
      <c r="V26" s="57"/>
    </row>
    <row r="27" spans="2:22" ht="12.75">
      <c r="B27" s="47" t="s">
        <v>33</v>
      </c>
      <c r="C27" s="47"/>
      <c r="D27" s="47"/>
      <c r="U27" s="8"/>
      <c r="V27" s="57"/>
    </row>
    <row r="28" ht="12.75">
      <c r="T28" s="2"/>
    </row>
  </sheetData>
  <sheetProtection/>
  <mergeCells count="2">
    <mergeCell ref="J24:L24"/>
    <mergeCell ref="J25:L25"/>
  </mergeCells>
  <printOptions/>
  <pageMargins left="0.7" right="0.7" top="0.75" bottom="0.75" header="0.3" footer="0.3"/>
  <pageSetup horizontalDpi="600" verticalDpi="600" orientation="landscape" paperSize="9" scale="95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4:Y28"/>
  <sheetViews>
    <sheetView rightToLeft="1" view="pageBreakPreview" zoomScale="120" zoomScaleSheetLayoutView="120" workbookViewId="0" topLeftCell="A4">
      <selection activeCell="K5" sqref="K5:K9"/>
    </sheetView>
  </sheetViews>
  <sheetFormatPr defaultColWidth="9.140625" defaultRowHeight="12.75"/>
  <cols>
    <col min="1" max="1" width="5.140625" style="0" customWidth="1"/>
    <col min="2" max="4" width="11.8515625" style="0" customWidth="1"/>
    <col min="5" max="5" width="11.8515625" style="0" hidden="1" customWidth="1"/>
    <col min="6" max="6" width="11.8515625" style="0" customWidth="1"/>
    <col min="7" max="7" width="16.00390625" style="0" hidden="1" customWidth="1"/>
    <col min="8" max="8" width="13.28125" style="0" hidden="1" customWidth="1"/>
    <col min="9" max="13" width="13.28125" style="0" customWidth="1"/>
    <col min="14" max="17" width="13.140625" style="0" customWidth="1"/>
    <col min="18" max="18" width="10.7109375" style="0" customWidth="1"/>
    <col min="19" max="19" width="9.28125" style="0" hidden="1" customWidth="1"/>
    <col min="20" max="20" width="9.140625" style="0" hidden="1" customWidth="1"/>
    <col min="21" max="21" width="34.421875" style="0" customWidth="1"/>
  </cols>
  <sheetData>
    <row r="4" spans="2:20" ht="48">
      <c r="B4" s="11" t="s">
        <v>9</v>
      </c>
      <c r="C4" s="11" t="s">
        <v>54</v>
      </c>
      <c r="D4" s="11" t="s">
        <v>46</v>
      </c>
      <c r="E4" s="11" t="s">
        <v>38</v>
      </c>
      <c r="F4" s="11" t="s">
        <v>55</v>
      </c>
      <c r="G4" s="11" t="s">
        <v>41</v>
      </c>
      <c r="H4" s="11" t="s">
        <v>35</v>
      </c>
      <c r="I4" s="11" t="s">
        <v>5</v>
      </c>
      <c r="J4" s="62" t="s">
        <v>56</v>
      </c>
      <c r="K4" s="62" t="s">
        <v>98</v>
      </c>
      <c r="L4" s="11" t="s">
        <v>15</v>
      </c>
      <c r="M4" s="62" t="s">
        <v>63</v>
      </c>
      <c r="N4" s="11" t="s">
        <v>57</v>
      </c>
      <c r="O4" s="11" t="s">
        <v>58</v>
      </c>
      <c r="P4" s="11" t="s">
        <v>48</v>
      </c>
      <c r="Q4" s="11" t="s">
        <v>42</v>
      </c>
      <c r="R4" s="11" t="s">
        <v>39</v>
      </c>
      <c r="S4" s="11" t="s">
        <v>37</v>
      </c>
      <c r="T4" s="11" t="s">
        <v>36</v>
      </c>
    </row>
    <row r="5" spans="2:20" ht="12.75">
      <c r="B5" s="12" t="s">
        <v>17</v>
      </c>
      <c r="C5" s="36" t="e">
        <f>ROUND(#REF!,-3)</f>
        <v>#REF!</v>
      </c>
      <c r="D5" s="36" t="e">
        <f>ROUND(#REF!,-3)</f>
        <v>#REF!</v>
      </c>
      <c r="E5" s="36" t="e">
        <f>ROUND(#REF!,-3)</f>
        <v>#REF!</v>
      </c>
      <c r="F5" s="36" t="e">
        <f>ROUND(#REF!,-3)</f>
        <v>#REF!</v>
      </c>
      <c r="G5" s="36" t="e">
        <f>ROUND(#REF!,-3)</f>
        <v>#REF!</v>
      </c>
      <c r="H5" s="28" t="e">
        <f>ROUND(#REF!,-3)</f>
        <v>#REF!</v>
      </c>
      <c r="I5" s="53" t="e">
        <f>C5/D5-1</f>
        <v>#REF!</v>
      </c>
      <c r="J5" s="70">
        <v>-0.02213279678068414</v>
      </c>
      <c r="K5" s="53" t="s">
        <v>99</v>
      </c>
      <c r="L5" s="53" t="e">
        <f>C5/F5-1</f>
        <v>#REF!</v>
      </c>
      <c r="M5" s="63"/>
      <c r="N5" s="7" t="e">
        <f>#REF!</f>
        <v>#REF!</v>
      </c>
      <c r="O5" s="37" t="e">
        <f>#REF!</f>
        <v>#REF!</v>
      </c>
      <c r="P5" s="37" t="e">
        <f>#REF!</f>
        <v>#REF!</v>
      </c>
      <c r="Q5" s="37" t="e">
        <f>#REF!</f>
        <v>#REF!</v>
      </c>
      <c r="R5" s="37" t="e">
        <f>#REF!</f>
        <v>#REF!</v>
      </c>
      <c r="S5" s="4" t="e">
        <f>#REF!</f>
        <v>#REF!</v>
      </c>
      <c r="T5" s="39" t="e">
        <f>#REF!</f>
        <v>#REF!</v>
      </c>
    </row>
    <row r="6" spans="2:20" ht="12.75">
      <c r="B6" s="12" t="s">
        <v>2</v>
      </c>
      <c r="C6" s="36" t="e">
        <f>ROUND(#REF!,-3)</f>
        <v>#REF!</v>
      </c>
      <c r="D6" s="36" t="e">
        <f>ROUND(#REF!,-3)</f>
        <v>#REF!</v>
      </c>
      <c r="E6" s="36" t="e">
        <f>ROUND(#REF!,-3)</f>
        <v>#REF!</v>
      </c>
      <c r="F6" s="36" t="e">
        <f>ROUND(#REF!,-3)</f>
        <v>#REF!</v>
      </c>
      <c r="G6" s="36" t="e">
        <f>ROUND(#REF!,-3)</f>
        <v>#REF!</v>
      </c>
      <c r="H6" s="28" t="e">
        <f>ROUND(#REF!,-3)</f>
        <v>#REF!</v>
      </c>
      <c r="I6" s="53" t="e">
        <f aca="true" t="shared" si="0" ref="I6:I20">C6/D6-1</f>
        <v>#REF!</v>
      </c>
      <c r="J6" s="70">
        <v>0.03456402199528674</v>
      </c>
      <c r="K6" s="53">
        <v>0.03</v>
      </c>
      <c r="L6" s="53" t="e">
        <f aca="true" t="shared" si="1" ref="L6:L20">C6/F6-1</f>
        <v>#REF!</v>
      </c>
      <c r="M6" s="63"/>
      <c r="N6" s="9" t="e">
        <f>#REF!</f>
        <v>#REF!</v>
      </c>
      <c r="O6" s="38" t="e">
        <f>#REF!</f>
        <v>#REF!</v>
      </c>
      <c r="P6" s="38" t="e">
        <f>#REF!</f>
        <v>#REF!</v>
      </c>
      <c r="Q6" s="38" t="e">
        <f>#REF!</f>
        <v>#REF!</v>
      </c>
      <c r="R6" s="38" t="e">
        <f>#REF!</f>
        <v>#REF!</v>
      </c>
      <c r="S6" s="4" t="e">
        <f>#REF!</f>
        <v>#REF!</v>
      </c>
      <c r="T6" s="40" t="e">
        <f>#REF!</f>
        <v>#REF!</v>
      </c>
    </row>
    <row r="7" spans="2:20" ht="12.75">
      <c r="B7" s="12" t="s">
        <v>10</v>
      </c>
      <c r="C7" s="36" t="e">
        <f>ROUND(#REF!,-3)</f>
        <v>#REF!</v>
      </c>
      <c r="D7" s="36" t="e">
        <f>ROUND(#REF!,-3)</f>
        <v>#REF!</v>
      </c>
      <c r="E7" s="36" t="e">
        <f>ROUND(#REF!,-3)</f>
        <v>#REF!</v>
      </c>
      <c r="F7" s="36" t="e">
        <f>ROUND(#REF!,-3)</f>
        <v>#REF!</v>
      </c>
      <c r="G7" s="36" t="e">
        <f>ROUND(#REF!,-3)</f>
        <v>#REF!</v>
      </c>
      <c r="H7" s="28" t="e">
        <f>ROUND(#REF!,-3)</f>
        <v>#REF!</v>
      </c>
      <c r="I7" s="53" t="e">
        <f t="shared" si="0"/>
        <v>#REF!</v>
      </c>
      <c r="J7" s="70">
        <v>0.030973451327433565</v>
      </c>
      <c r="K7" s="53">
        <v>0.05</v>
      </c>
      <c r="L7" s="53" t="e">
        <f t="shared" si="1"/>
        <v>#REF!</v>
      </c>
      <c r="M7" s="63">
        <v>0.079</v>
      </c>
      <c r="N7" s="7" t="e">
        <f>#REF!</f>
        <v>#REF!</v>
      </c>
      <c r="O7" s="37" t="e">
        <f>#REF!</f>
        <v>#REF!</v>
      </c>
      <c r="P7" s="37" t="e">
        <f>#REF!</f>
        <v>#REF!</v>
      </c>
      <c r="Q7" s="37" t="e">
        <f>#REF!</f>
        <v>#REF!</v>
      </c>
      <c r="R7" s="37" t="e">
        <f>#REF!</f>
        <v>#REF!</v>
      </c>
      <c r="S7" s="4" t="e">
        <f>#REF!</f>
        <v>#REF!</v>
      </c>
      <c r="T7" t="e">
        <f>#REF!</f>
        <v>#REF!</v>
      </c>
    </row>
    <row r="8" spans="2:20" ht="12.75">
      <c r="B8" s="12" t="s">
        <v>19</v>
      </c>
      <c r="C8" s="36" t="e">
        <f>ROUND(#REF!,-3)</f>
        <v>#REF!</v>
      </c>
      <c r="D8" s="36" t="e">
        <f>ROUND(#REF!,-3)</f>
        <v>#REF!</v>
      </c>
      <c r="E8" s="36" t="e">
        <f>ROUND(#REF!,-3)</f>
        <v>#REF!</v>
      </c>
      <c r="F8" s="36" t="e">
        <f>ROUND(#REF!,-3)</f>
        <v>#REF!</v>
      </c>
      <c r="G8" s="36" t="e">
        <f>ROUND(#REF!,-3)</f>
        <v>#REF!</v>
      </c>
      <c r="H8" s="35" t="e">
        <f>ROUND(#REF!,-3)</f>
        <v>#REF!</v>
      </c>
      <c r="I8" s="53" t="e">
        <f t="shared" si="0"/>
        <v>#REF!</v>
      </c>
      <c r="J8" s="70">
        <v>0.0011764705882353343</v>
      </c>
      <c r="K8" s="53">
        <v>0.04</v>
      </c>
      <c r="L8" s="53" t="e">
        <f t="shared" si="1"/>
        <v>#REF!</v>
      </c>
      <c r="M8" s="63">
        <v>0.052</v>
      </c>
      <c r="N8" s="7" t="e">
        <f>#REF!</f>
        <v>#REF!</v>
      </c>
      <c r="O8" s="37" t="e">
        <f>#REF!</f>
        <v>#REF!</v>
      </c>
      <c r="P8" s="37" t="e">
        <f>#REF!</f>
        <v>#REF!</v>
      </c>
      <c r="Q8" s="37" t="e">
        <f>#REF!</f>
        <v>#REF!</v>
      </c>
      <c r="R8" s="37" t="e">
        <f>#REF!</f>
        <v>#REF!</v>
      </c>
      <c r="S8" s="4" t="e">
        <f>#REF!</f>
        <v>#REF!</v>
      </c>
      <c r="T8" s="39">
        <v>348</v>
      </c>
    </row>
    <row r="9" spans="2:20" ht="12.75">
      <c r="B9" s="12" t="s">
        <v>4</v>
      </c>
      <c r="C9" s="36" t="e">
        <f>ROUND(#REF!,-3)</f>
        <v>#REF!</v>
      </c>
      <c r="D9" s="36" t="e">
        <f>ROUND(#REF!,-3)</f>
        <v>#REF!</v>
      </c>
      <c r="E9" s="36" t="e">
        <f>ROUND(#REF!,-3)</f>
        <v>#REF!</v>
      </c>
      <c r="F9" s="36" t="e">
        <f>ROUND(#REF!,-3)</f>
        <v>#REF!</v>
      </c>
      <c r="G9" s="36" t="e">
        <f>ROUND(#REF!,-3)</f>
        <v>#REF!</v>
      </c>
      <c r="H9" s="28" t="e">
        <f>ROUND(#REF!,-3)</f>
        <v>#REF!</v>
      </c>
      <c r="I9" s="53" t="e">
        <f t="shared" si="0"/>
        <v>#REF!</v>
      </c>
      <c r="J9" s="70">
        <v>-0.01679841897233203</v>
      </c>
      <c r="K9" s="53">
        <v>0.02</v>
      </c>
      <c r="L9" s="53" t="e">
        <f t="shared" si="1"/>
        <v>#REF!</v>
      </c>
      <c r="M9" s="63"/>
      <c r="N9" s="7" t="e">
        <f>#REF!</f>
        <v>#REF!</v>
      </c>
      <c r="O9" s="37" t="e">
        <f>#REF!</f>
        <v>#REF!</v>
      </c>
      <c r="P9" s="37" t="e">
        <f>#REF!</f>
        <v>#REF!</v>
      </c>
      <c r="Q9" s="37" t="e">
        <f>#REF!</f>
        <v>#REF!</v>
      </c>
      <c r="R9" s="37" t="e">
        <f>#REF!</f>
        <v>#REF!</v>
      </c>
      <c r="S9" s="4" t="e">
        <f>#REF!</f>
        <v>#REF!</v>
      </c>
      <c r="T9" s="39" t="e">
        <f>#REF!</f>
        <v>#REF!</v>
      </c>
    </row>
    <row r="10" spans="2:20" ht="12.75">
      <c r="B10" s="12" t="s">
        <v>0</v>
      </c>
      <c r="C10" s="36" t="e">
        <f>ROUND(#REF!,-3)</f>
        <v>#REF!</v>
      </c>
      <c r="D10" s="36" t="e">
        <f>ROUND(#REF!,-3)</f>
        <v>#REF!</v>
      </c>
      <c r="E10" s="36" t="e">
        <f>ROUND(#REF!,-3)</f>
        <v>#REF!</v>
      </c>
      <c r="F10" s="36" t="e">
        <f>ROUND(#REF!,-3)</f>
        <v>#REF!</v>
      </c>
      <c r="G10" s="36" t="e">
        <f>ROUND(#REF!,-3)</f>
        <v>#REF!</v>
      </c>
      <c r="H10" s="28" t="e">
        <f>ROUND(#REF!,-3)</f>
        <v>#REF!</v>
      </c>
      <c r="I10" s="53" t="e">
        <f t="shared" si="0"/>
        <v>#REF!</v>
      </c>
      <c r="J10" s="70">
        <v>0.009609224855861687</v>
      </c>
      <c r="K10" s="53"/>
      <c r="L10" s="53" t="e">
        <f t="shared" si="1"/>
        <v>#REF!</v>
      </c>
      <c r="M10" s="63"/>
      <c r="N10" s="7" t="e">
        <f>#REF!</f>
        <v>#REF!</v>
      </c>
      <c r="O10" s="37" t="e">
        <f>#REF!</f>
        <v>#REF!</v>
      </c>
      <c r="P10" s="37" t="e">
        <f>#REF!</f>
        <v>#REF!</v>
      </c>
      <c r="Q10" s="37" t="e">
        <f>#REF!</f>
        <v>#REF!</v>
      </c>
      <c r="R10" s="37" t="e">
        <f>#REF!</f>
        <v>#REF!</v>
      </c>
      <c r="S10" s="4" t="e">
        <f>#REF!</f>
        <v>#REF!</v>
      </c>
      <c r="T10" s="39" t="e">
        <f>#REF!</f>
        <v>#REF!</v>
      </c>
    </row>
    <row r="11" spans="2:20" ht="12.75">
      <c r="B11" s="12" t="s">
        <v>13</v>
      </c>
      <c r="C11" s="36" t="e">
        <f>ROUND(#REF!,-3)</f>
        <v>#REF!</v>
      </c>
      <c r="D11" s="36" t="e">
        <f>ROUND(#REF!,-3)</f>
        <v>#REF!</v>
      </c>
      <c r="E11" s="36" t="e">
        <f>ROUND(#REF!,-3)</f>
        <v>#REF!</v>
      </c>
      <c r="F11" s="36" t="e">
        <f>ROUND(#REF!,-3)</f>
        <v>#REF!</v>
      </c>
      <c r="G11" s="36" t="e">
        <f>ROUND(#REF!,-3)</f>
        <v>#REF!</v>
      </c>
      <c r="H11" s="28" t="e">
        <f>ROUND(#REF!,-3)</f>
        <v>#REF!</v>
      </c>
      <c r="I11" s="53" t="e">
        <f t="shared" si="0"/>
        <v>#REF!</v>
      </c>
      <c r="J11" s="70">
        <v>-0.014660493827160503</v>
      </c>
      <c r="K11" s="53"/>
      <c r="L11" s="53" t="e">
        <f t="shared" si="1"/>
        <v>#REF!</v>
      </c>
      <c r="M11" s="63">
        <v>0.086</v>
      </c>
      <c r="N11" s="7" t="e">
        <f>#REF!</f>
        <v>#REF!</v>
      </c>
      <c r="O11" s="37" t="e">
        <f>#REF!</f>
        <v>#REF!</v>
      </c>
      <c r="P11" s="37" t="e">
        <f>#REF!</f>
        <v>#REF!</v>
      </c>
      <c r="Q11" s="37" t="e">
        <f>#REF!</f>
        <v>#REF!</v>
      </c>
      <c r="R11" s="37" t="e">
        <f>#REF!</f>
        <v>#REF!</v>
      </c>
      <c r="S11" s="4" t="e">
        <f>#REF!</f>
        <v>#REF!</v>
      </c>
      <c r="T11" s="39" t="e">
        <f>#REF!</f>
        <v>#REF!</v>
      </c>
    </row>
    <row r="12" spans="2:20" ht="12.75">
      <c r="B12" s="12" t="s">
        <v>1</v>
      </c>
      <c r="C12" s="36" t="e">
        <f>ROUND(#REF!,-3)</f>
        <v>#REF!</v>
      </c>
      <c r="D12" s="36" t="e">
        <f>ROUND(#REF!,-3)</f>
        <v>#REF!</v>
      </c>
      <c r="E12" s="36" t="e">
        <f>ROUND(#REF!,-3)</f>
        <v>#REF!</v>
      </c>
      <c r="F12" s="36" t="e">
        <f>ROUND(#REF!,-3)</f>
        <v>#REF!</v>
      </c>
      <c r="G12" s="36" t="e">
        <f>ROUND(#REF!,-3)</f>
        <v>#REF!</v>
      </c>
      <c r="H12" s="28" t="e">
        <f>ROUND(#REF!,-3)</f>
        <v>#REF!</v>
      </c>
      <c r="I12" s="53" t="e">
        <f t="shared" si="0"/>
        <v>#REF!</v>
      </c>
      <c r="J12" s="70">
        <v>0.04</v>
      </c>
      <c r="K12" s="53"/>
      <c r="L12" s="53" t="e">
        <f t="shared" si="1"/>
        <v>#REF!</v>
      </c>
      <c r="M12" s="63">
        <v>0.07</v>
      </c>
      <c r="N12" s="7" t="e">
        <f>#REF!</f>
        <v>#REF!</v>
      </c>
      <c r="O12" s="37" t="e">
        <f>#REF!</f>
        <v>#REF!</v>
      </c>
      <c r="P12" s="37" t="e">
        <f>#REF!</f>
        <v>#REF!</v>
      </c>
      <c r="Q12" s="37" t="e">
        <f>#REF!</f>
        <v>#REF!</v>
      </c>
      <c r="R12" s="37" t="e">
        <f>#REF!</f>
        <v>#REF!</v>
      </c>
      <c r="S12" s="4" t="e">
        <f>#REF!</f>
        <v>#REF!</v>
      </c>
      <c r="T12" s="39" t="e">
        <f>#REF!</f>
        <v>#REF!</v>
      </c>
    </row>
    <row r="13" spans="2:20" ht="12.75">
      <c r="B13" s="12" t="s">
        <v>23</v>
      </c>
      <c r="C13" s="36" t="e">
        <f>ROUND(#REF!,-3)</f>
        <v>#REF!</v>
      </c>
      <c r="D13" s="36" t="e">
        <f>ROUND(#REF!,-3)</f>
        <v>#REF!</v>
      </c>
      <c r="E13" s="36" t="e">
        <f>ROUND(#REF!,-3)</f>
        <v>#REF!</v>
      </c>
      <c r="F13" s="36" t="e">
        <f>ROUND(#REF!,-3)</f>
        <v>#REF!</v>
      </c>
      <c r="G13" s="36" t="e">
        <f>ROUND(#REF!,-3)</f>
        <v>#REF!</v>
      </c>
      <c r="H13" s="28" t="e">
        <f>ROUND(#REF!,-3)</f>
        <v>#REF!</v>
      </c>
      <c r="I13" s="53" t="e">
        <f t="shared" si="0"/>
        <v>#REF!</v>
      </c>
      <c r="J13" s="70">
        <v>0.02029520295202958</v>
      </c>
      <c r="K13" s="53"/>
      <c r="L13" s="53" t="e">
        <f t="shared" si="1"/>
        <v>#REF!</v>
      </c>
      <c r="M13" s="63"/>
      <c r="N13" s="7" t="e">
        <f>#REF!</f>
        <v>#REF!</v>
      </c>
      <c r="O13" s="37" t="e">
        <f>#REF!</f>
        <v>#REF!</v>
      </c>
      <c r="P13" s="37" t="e">
        <f>#REF!</f>
        <v>#REF!</v>
      </c>
      <c r="Q13" s="37" t="e">
        <f>#REF!</f>
        <v>#REF!</v>
      </c>
      <c r="R13" s="37" t="e">
        <f>#REF!</f>
        <v>#REF!</v>
      </c>
      <c r="S13" s="4" t="e">
        <f>#REF!</f>
        <v>#REF!</v>
      </c>
      <c r="T13" s="39" t="e">
        <f>#REF!</f>
        <v>#REF!</v>
      </c>
    </row>
    <row r="14" spans="2:20" ht="12.75">
      <c r="B14" s="12" t="s">
        <v>11</v>
      </c>
      <c r="C14" s="36" t="e">
        <f>ROUND(#REF!,-3)</f>
        <v>#REF!</v>
      </c>
      <c r="D14" s="36" t="e">
        <f>ROUND(#REF!,-3)</f>
        <v>#REF!</v>
      </c>
      <c r="E14" s="36" t="e">
        <f>ROUND(#REF!,-3)</f>
        <v>#REF!</v>
      </c>
      <c r="F14" s="36" t="e">
        <f>ROUND(#REF!,-3)</f>
        <v>#REF!</v>
      </c>
      <c r="G14" s="36" t="e">
        <f>ROUND(#REF!,-3)</f>
        <v>#REF!</v>
      </c>
      <c r="H14" s="28" t="e">
        <f>ROUND(#REF!,-3)</f>
        <v>#REF!</v>
      </c>
      <c r="I14" s="53" t="e">
        <f t="shared" si="0"/>
        <v>#REF!</v>
      </c>
      <c r="J14" s="70">
        <v>-0.002452483139178452</v>
      </c>
      <c r="K14" s="53"/>
      <c r="L14" s="53" t="e">
        <f t="shared" si="1"/>
        <v>#REF!</v>
      </c>
      <c r="M14" s="63"/>
      <c r="N14" s="7" t="e">
        <f>#REF!</f>
        <v>#REF!</v>
      </c>
      <c r="O14" s="37" t="e">
        <f>#REF!</f>
        <v>#REF!</v>
      </c>
      <c r="P14" s="37" t="e">
        <f>#REF!</f>
        <v>#REF!</v>
      </c>
      <c r="Q14" s="37" t="e">
        <f>#REF!</f>
        <v>#REF!</v>
      </c>
      <c r="R14" s="37" t="e">
        <f>#REF!</f>
        <v>#REF!</v>
      </c>
      <c r="S14" s="4" t="e">
        <f>#REF!</f>
        <v>#REF!</v>
      </c>
      <c r="T14" s="39" t="e">
        <f>#REF!</f>
        <v>#REF!</v>
      </c>
    </row>
    <row r="15" spans="2:20" s="3" customFormat="1" ht="12.75">
      <c r="B15" s="12" t="s">
        <v>6</v>
      </c>
      <c r="C15" s="36" t="e">
        <f>ROUND(#REF!,-3)</f>
        <v>#REF!</v>
      </c>
      <c r="D15" s="36" t="e">
        <f>ROUND(#REF!,-3)</f>
        <v>#REF!</v>
      </c>
      <c r="E15" s="36" t="e">
        <f>ROUND(#REF!,-3)</f>
        <v>#REF!</v>
      </c>
      <c r="F15" s="36" t="e">
        <f>ROUND(#REF!,-3)</f>
        <v>#REF!</v>
      </c>
      <c r="G15" s="36" t="e">
        <f>ROUND(#REF!,-3)</f>
        <v>#REF!</v>
      </c>
      <c r="H15" s="28" t="e">
        <f>ROUND(#REF!,-3)</f>
        <v>#REF!</v>
      </c>
      <c r="I15" s="53" t="e">
        <f t="shared" si="0"/>
        <v>#REF!</v>
      </c>
      <c r="J15" s="70">
        <v>0.020640569395017794</v>
      </c>
      <c r="K15" s="53"/>
      <c r="L15" s="53" t="e">
        <f t="shared" si="1"/>
        <v>#REF!</v>
      </c>
      <c r="M15" s="63">
        <v>0.082</v>
      </c>
      <c r="N15" s="44" t="e">
        <f>#REF!</f>
        <v>#REF!</v>
      </c>
      <c r="O15" s="49" t="e">
        <f>#REF!</f>
        <v>#REF!</v>
      </c>
      <c r="P15" s="49" t="e">
        <f>#REF!</f>
        <v>#REF!</v>
      </c>
      <c r="Q15" s="49" t="e">
        <f>#REF!</f>
        <v>#REF!</v>
      </c>
      <c r="R15" s="49" t="e">
        <f>#REF!</f>
        <v>#REF!</v>
      </c>
      <c r="S15" s="45" t="e">
        <f>#REF!</f>
        <v>#REF!</v>
      </c>
      <c r="T15" s="46" t="e">
        <f>#REF!</f>
        <v>#REF!</v>
      </c>
    </row>
    <row r="16" spans="2:25" ht="12.75">
      <c r="B16" s="12" t="s">
        <v>3</v>
      </c>
      <c r="C16" s="36" t="e">
        <f>ROUND(#REF!,-3)</f>
        <v>#REF!</v>
      </c>
      <c r="D16" s="36" t="e">
        <f>ROUND(#REF!,-3)</f>
        <v>#REF!</v>
      </c>
      <c r="E16" s="36" t="e">
        <f>ROUND(#REF!,-3)</f>
        <v>#REF!</v>
      </c>
      <c r="F16" s="36" t="e">
        <f>ROUND(#REF!,-3)</f>
        <v>#REF!</v>
      </c>
      <c r="G16" s="36" t="e">
        <f>ROUND(#REF!,-3)</f>
        <v>#REF!</v>
      </c>
      <c r="H16" s="28" t="e">
        <f>ROUND(#REF!,-3)</f>
        <v>#REF!</v>
      </c>
      <c r="I16" s="53" t="e">
        <f t="shared" si="0"/>
        <v>#REF!</v>
      </c>
      <c r="J16" s="70">
        <v>0.013661202185792254</v>
      </c>
      <c r="K16" s="53"/>
      <c r="L16" s="53" t="e">
        <f t="shared" si="1"/>
        <v>#REF!</v>
      </c>
      <c r="M16" s="63"/>
      <c r="N16" s="7" t="e">
        <f>#REF!</f>
        <v>#REF!</v>
      </c>
      <c r="O16" s="37" t="e">
        <f>#REF!</f>
        <v>#REF!</v>
      </c>
      <c r="P16" s="37" t="e">
        <f>#REF!</f>
        <v>#REF!</v>
      </c>
      <c r="Q16" s="37" t="e">
        <f>#REF!</f>
        <v>#REF!</v>
      </c>
      <c r="R16" s="37" t="e">
        <f>#REF!</f>
        <v>#REF!</v>
      </c>
      <c r="S16" s="4" t="e">
        <f>#REF!</f>
        <v>#REF!</v>
      </c>
      <c r="T16" s="39" t="e">
        <f>#REF!</f>
        <v>#REF!</v>
      </c>
      <c r="Y16" s="6"/>
    </row>
    <row r="17" spans="2:20" ht="12.75">
      <c r="B17" s="12" t="s">
        <v>14</v>
      </c>
      <c r="C17" s="36" t="e">
        <f>ROUND(#REF!,-3)</f>
        <v>#REF!</v>
      </c>
      <c r="D17" s="36" t="e">
        <f>ROUND(#REF!,-3)</f>
        <v>#REF!</v>
      </c>
      <c r="E17" s="36" t="e">
        <f>ROUND(#REF!,-3)</f>
        <v>#REF!</v>
      </c>
      <c r="F17" s="36" t="e">
        <f>ROUND(#REF!,-3)</f>
        <v>#REF!</v>
      </c>
      <c r="G17" s="36" t="e">
        <f>ROUND(#REF!,-3)</f>
        <v>#REF!</v>
      </c>
      <c r="H17" s="28" t="e">
        <f>ROUND(#REF!,-3)</f>
        <v>#REF!</v>
      </c>
      <c r="I17" s="53" t="e">
        <f t="shared" si="0"/>
        <v>#REF!</v>
      </c>
      <c r="J17" s="70">
        <v>-0.004608294930875556</v>
      </c>
      <c r="K17" s="53"/>
      <c r="L17" s="53" t="e">
        <f t="shared" si="1"/>
        <v>#REF!</v>
      </c>
      <c r="M17" s="63"/>
      <c r="N17" s="7" t="e">
        <f>#REF!</f>
        <v>#REF!</v>
      </c>
      <c r="O17" s="37" t="e">
        <f>#REF!</f>
        <v>#REF!</v>
      </c>
      <c r="P17" s="37" t="e">
        <f>#REF!</f>
        <v>#REF!</v>
      </c>
      <c r="Q17" s="37" t="e">
        <f>#REF!</f>
        <v>#REF!</v>
      </c>
      <c r="R17" s="37" t="e">
        <f>#REF!</f>
        <v>#REF!</v>
      </c>
      <c r="S17" s="4" t="e">
        <f>#REF!</f>
        <v>#REF!</v>
      </c>
      <c r="T17" s="39" t="e">
        <f>#REF!</f>
        <v>#REF!</v>
      </c>
    </row>
    <row r="18" spans="2:20" ht="12.75">
      <c r="B18" s="12" t="s">
        <v>7</v>
      </c>
      <c r="C18" s="36" t="e">
        <f>ROUND(#REF!,-3)</f>
        <v>#REF!</v>
      </c>
      <c r="D18" s="36" t="e">
        <f>ROUND(#REF!,-3)</f>
        <v>#REF!</v>
      </c>
      <c r="E18" s="36" t="e">
        <f>ROUND(#REF!,-3)</f>
        <v>#REF!</v>
      </c>
      <c r="F18" s="36" t="e">
        <f>ROUND(#REF!,-3)</f>
        <v>#REF!</v>
      </c>
      <c r="G18" s="36" t="e">
        <f>ROUND(#REF!,-3)</f>
        <v>#REF!</v>
      </c>
      <c r="H18" s="28" t="e">
        <f>ROUND(#REF!,-3)</f>
        <v>#REF!</v>
      </c>
      <c r="I18" s="53" t="e">
        <f t="shared" si="0"/>
        <v>#REF!</v>
      </c>
      <c r="J18" s="70">
        <v>-0.00807043286867204</v>
      </c>
      <c r="K18" s="53"/>
      <c r="L18" s="53" t="e">
        <f t="shared" si="1"/>
        <v>#REF!</v>
      </c>
      <c r="M18" s="63"/>
      <c r="N18" s="7" t="e">
        <f>#REF!</f>
        <v>#REF!</v>
      </c>
      <c r="O18" s="37" t="e">
        <f>#REF!</f>
        <v>#REF!</v>
      </c>
      <c r="P18" s="37" t="e">
        <f>#REF!</f>
        <v>#REF!</v>
      </c>
      <c r="Q18" s="37" t="e">
        <f>#REF!</f>
        <v>#REF!</v>
      </c>
      <c r="R18" s="37" t="e">
        <f>#REF!</f>
        <v>#REF!</v>
      </c>
      <c r="S18" s="4" t="e">
        <f>#REF!</f>
        <v>#REF!</v>
      </c>
      <c r="T18" s="39" t="e">
        <f>#REF!</f>
        <v>#REF!</v>
      </c>
    </row>
    <row r="19" spans="2:20" ht="12.75">
      <c r="B19" s="12" t="s">
        <v>12</v>
      </c>
      <c r="C19" s="36" t="e">
        <f>ROUND(#REF!,-3)</f>
        <v>#REF!</v>
      </c>
      <c r="D19" s="36" t="e">
        <f>ROUND(#REF!,-3)</f>
        <v>#REF!</v>
      </c>
      <c r="E19" s="36" t="e">
        <f>ROUND(#REF!,-3)</f>
        <v>#REF!</v>
      </c>
      <c r="F19" s="36" t="e">
        <f>ROUND(#REF!,-3)</f>
        <v>#REF!</v>
      </c>
      <c r="G19" s="36" t="e">
        <f>ROUND(#REF!,-3)</f>
        <v>#REF!</v>
      </c>
      <c r="H19" s="28" t="e">
        <f>ROUND(#REF!,-3)</f>
        <v>#REF!</v>
      </c>
      <c r="I19" s="53" t="e">
        <f t="shared" si="0"/>
        <v>#REF!</v>
      </c>
      <c r="J19" s="70">
        <v>-0.03288364249578413</v>
      </c>
      <c r="K19" s="53"/>
      <c r="L19" s="53" t="e">
        <f t="shared" si="1"/>
        <v>#REF!</v>
      </c>
      <c r="M19" s="63"/>
      <c r="N19" s="7" t="e">
        <f>#REF!</f>
        <v>#REF!</v>
      </c>
      <c r="O19" s="37" t="e">
        <f>#REF!</f>
        <v>#REF!</v>
      </c>
      <c r="P19" s="37" t="e">
        <f>#REF!</f>
        <v>#REF!</v>
      </c>
      <c r="Q19" s="37" t="e">
        <f>#REF!</f>
        <v>#REF!</v>
      </c>
      <c r="R19" s="37" t="e">
        <f>#REF!</f>
        <v>#REF!</v>
      </c>
      <c r="S19" s="4" t="e">
        <f>#REF!</f>
        <v>#REF!</v>
      </c>
      <c r="T19" s="39" t="e">
        <f>#REF!</f>
        <v>#REF!</v>
      </c>
    </row>
    <row r="20" spans="2:20" ht="12.75">
      <c r="B20" s="12" t="s">
        <v>8</v>
      </c>
      <c r="C20" s="36" t="e">
        <f>ROUND(#REF!,-3)</f>
        <v>#REF!</v>
      </c>
      <c r="D20" s="36" t="e">
        <f>ROUND(#REF!,-3)</f>
        <v>#REF!</v>
      </c>
      <c r="E20" s="36" t="e">
        <f>ROUND(#REF!,-3)</f>
        <v>#REF!</v>
      </c>
      <c r="F20" s="36" t="e">
        <f>ROUND(#REF!,-3)</f>
        <v>#REF!</v>
      </c>
      <c r="G20" s="36" t="e">
        <f>ROUND(#REF!,-3)</f>
        <v>#REF!</v>
      </c>
      <c r="H20" s="28" t="e">
        <f>ROUND(#REF!,-3)</f>
        <v>#REF!</v>
      </c>
      <c r="I20" s="53" t="e">
        <f t="shared" si="0"/>
        <v>#REF!</v>
      </c>
      <c r="J20" s="70">
        <v>-0.024873828406632992</v>
      </c>
      <c r="K20" s="53">
        <v>0.03</v>
      </c>
      <c r="L20" s="53" t="e">
        <f t="shared" si="1"/>
        <v>#REF!</v>
      </c>
      <c r="M20" s="63">
        <v>0.103</v>
      </c>
      <c r="N20" s="7" t="e">
        <f>#REF!</f>
        <v>#REF!</v>
      </c>
      <c r="O20" s="37" t="e">
        <f>#REF!</f>
        <v>#REF!</v>
      </c>
      <c r="P20" s="37" t="e">
        <f>#REF!</f>
        <v>#REF!</v>
      </c>
      <c r="Q20" s="37" t="e">
        <f>#REF!</f>
        <v>#REF!</v>
      </c>
      <c r="R20" s="37" t="e">
        <f>#REF!</f>
        <v>#REF!</v>
      </c>
      <c r="S20" s="4" t="e">
        <f>#REF!</f>
        <v>#REF!</v>
      </c>
      <c r="T20" s="39" t="e">
        <f>#REF!</f>
        <v>#REF!</v>
      </c>
    </row>
    <row r="21" spans="2:20" ht="24.75" customHeight="1">
      <c r="B21" s="42" t="s">
        <v>30</v>
      </c>
      <c r="C21" s="50" t="e">
        <f>AVERAGE(C5:C20)</f>
        <v>#REF!</v>
      </c>
      <c r="D21" s="50" t="e">
        <f>AVERAGE(D5:D20)</f>
        <v>#REF!</v>
      </c>
      <c r="E21" s="50" t="e">
        <f aca="true" t="shared" si="2" ref="E21:L21">AVERAGE(E5:E20)</f>
        <v>#REF!</v>
      </c>
      <c r="F21" s="50" t="e">
        <f>AVERAGE(F5:F20)</f>
        <v>#REF!</v>
      </c>
      <c r="G21" s="5" t="e">
        <f t="shared" si="2"/>
        <v>#REF!</v>
      </c>
      <c r="H21" s="50" t="e">
        <f t="shared" si="2"/>
        <v>#REF!</v>
      </c>
      <c r="I21" s="52" t="e">
        <f>AVERAGE(I5:I20)</f>
        <v>#REF!</v>
      </c>
      <c r="J21" s="52">
        <v>0.0027774844923960703</v>
      </c>
      <c r="K21" s="52"/>
      <c r="L21" s="54" t="e">
        <f t="shared" si="2"/>
        <v>#REF!</v>
      </c>
      <c r="M21" s="52"/>
      <c r="N21" s="51" t="e">
        <f>AVERAGE(N5:N20)</f>
        <v>#REF!</v>
      </c>
      <c r="O21" s="43" t="e">
        <f aca="true" t="shared" si="3" ref="O21:T21">SUM(O5:O20)</f>
        <v>#REF!</v>
      </c>
      <c r="P21" s="43" t="e">
        <f t="shared" si="3"/>
        <v>#REF!</v>
      </c>
      <c r="Q21" s="43" t="e">
        <f t="shared" si="3"/>
        <v>#REF!</v>
      </c>
      <c r="R21" s="43" t="e">
        <f t="shared" si="3"/>
        <v>#REF!</v>
      </c>
      <c r="S21" s="23" t="e">
        <f t="shared" si="3"/>
        <v>#REF!</v>
      </c>
      <c r="T21" s="41" t="e">
        <f t="shared" si="3"/>
        <v>#REF!</v>
      </c>
    </row>
    <row r="22" ht="12.75">
      <c r="U22" s="1" t="s">
        <v>18</v>
      </c>
    </row>
    <row r="23" spans="18:24" ht="12.75">
      <c r="R23" s="2"/>
      <c r="U23" s="42" t="s">
        <v>59</v>
      </c>
      <c r="V23" s="58" t="e">
        <f>R21+Q21</f>
        <v>#REF!</v>
      </c>
      <c r="W23" t="s">
        <v>43</v>
      </c>
      <c r="X23" s="57" t="e">
        <f>V24/V23-1</f>
        <v>#REF!</v>
      </c>
    </row>
    <row r="24" spans="2:22" ht="12.75">
      <c r="B24" s="22" t="s">
        <v>34</v>
      </c>
      <c r="C24" s="4">
        <v>3</v>
      </c>
      <c r="D24" s="8"/>
      <c r="E24" s="8"/>
      <c r="F24" s="8"/>
      <c r="G24" s="8"/>
      <c r="I24" s="56"/>
      <c r="J24" s="56"/>
      <c r="K24" s="56"/>
      <c r="U24" s="42" t="s">
        <v>60</v>
      </c>
      <c r="V24" s="58" t="e">
        <f>P21+O21</f>
        <v>#REF!</v>
      </c>
    </row>
    <row r="25" spans="2:24" ht="12.75">
      <c r="B25" s="25" t="s">
        <v>31</v>
      </c>
      <c r="C25" s="25">
        <v>3</v>
      </c>
      <c r="D25" s="8"/>
      <c r="E25" s="8"/>
      <c r="F25" s="8"/>
      <c r="G25" s="8"/>
      <c r="I25" s="56"/>
      <c r="J25" s="56"/>
      <c r="K25" s="56"/>
      <c r="U25" s="42" t="s">
        <v>62</v>
      </c>
      <c r="V25" s="58" t="e">
        <f>P21</f>
        <v>#REF!</v>
      </c>
      <c r="W25" s="8" t="s">
        <v>43</v>
      </c>
      <c r="X25" s="57" t="e">
        <f>V26/V25-1</f>
        <v>#REF!</v>
      </c>
    </row>
    <row r="26" spans="2:24" ht="12.75">
      <c r="B26" s="26" t="s">
        <v>32</v>
      </c>
      <c r="C26" s="26">
        <v>2</v>
      </c>
      <c r="G26" s="55"/>
      <c r="U26" s="42" t="s">
        <v>61</v>
      </c>
      <c r="V26" s="60" t="e">
        <f>O21</f>
        <v>#REF!</v>
      </c>
      <c r="X26" s="57"/>
    </row>
    <row r="27" spans="2:24" ht="12.75">
      <c r="B27" s="47" t="s">
        <v>33</v>
      </c>
      <c r="C27" s="47">
        <v>11</v>
      </c>
      <c r="W27" s="8"/>
      <c r="X27" s="57"/>
    </row>
    <row r="28" ht="12.75">
      <c r="V28" s="2"/>
    </row>
  </sheetData>
  <sheetProtection/>
  <printOptions/>
  <pageMargins left="0.7" right="0.7" top="0.75" bottom="0.75" header="0.3" footer="0.3"/>
  <pageSetup horizontalDpi="600" verticalDpi="600" orientation="landscape" paperSize="9" scale="57" r:id="rId1"/>
  <colBreaks count="1" manualBreakCount="1">
    <brk id="20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Ohad</dc:creator>
  <cp:keywords/>
  <dc:description/>
  <cp:lastModifiedBy>Yair Gefen</cp:lastModifiedBy>
  <cp:lastPrinted>2020-11-20T10:21:07Z</cp:lastPrinted>
  <dcterms:created xsi:type="dcterms:W3CDTF">2009-06-04T07:16:21Z</dcterms:created>
  <dcterms:modified xsi:type="dcterms:W3CDTF">2021-12-12T17:01:55Z</dcterms:modified>
  <cp:category/>
  <cp:version/>
  <cp:contentType/>
  <cp:contentStatus/>
</cp:coreProperties>
</file>